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_Projekty\Projekty 2024\Nadácia Allianz_Deň bielej palice_2024\Mestá a priechody\"/>
    </mc:Choice>
  </mc:AlternateContent>
  <bookViews>
    <workbookView xWindow="0" yWindow="0" windowWidth="28800" windowHeight="1161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D78" i="1" l="1"/>
  <c r="C78" i="1"/>
  <c r="B78" i="1"/>
  <c r="D15" i="1"/>
  <c r="D16" i="1"/>
  <c r="D17" i="1"/>
  <c r="G66" i="1" l="1"/>
  <c r="G56" i="1"/>
  <c r="G49" i="1"/>
  <c r="G42" i="1"/>
  <c r="G33" i="1"/>
  <c r="G26" i="1"/>
  <c r="G10" i="1"/>
  <c r="D37" i="1" l="1"/>
  <c r="D38" i="1"/>
  <c r="D39" i="1"/>
  <c r="D40" i="1"/>
  <c r="D41" i="1"/>
  <c r="D36" i="1"/>
  <c r="D14" i="1" l="1"/>
  <c r="D13" i="1"/>
  <c r="D60" i="1"/>
  <c r="D61" i="1"/>
  <c r="D62" i="1"/>
  <c r="D63" i="1"/>
  <c r="D64" i="1"/>
  <c r="D65" i="1"/>
  <c r="D59" i="1"/>
  <c r="D30" i="1"/>
  <c r="D31" i="1"/>
  <c r="D32" i="1"/>
  <c r="D33" i="1"/>
  <c r="D29" i="1"/>
  <c r="D46" i="1"/>
  <c r="D47" i="1"/>
  <c r="D48" i="1"/>
  <c r="D45" i="1"/>
  <c r="D22" i="1"/>
  <c r="D23" i="1"/>
  <c r="D24" i="1"/>
  <c r="D25" i="1"/>
  <c r="D26" i="1"/>
  <c r="D21" i="1"/>
  <c r="G21" i="1" s="1"/>
  <c r="D8" i="1"/>
  <c r="G8" i="1" s="1"/>
  <c r="D53" i="1"/>
  <c r="D54" i="1"/>
  <c r="D55" i="1"/>
  <c r="D52" i="1"/>
  <c r="G60" i="1" l="1"/>
  <c r="G61" i="1"/>
  <c r="G62" i="1"/>
  <c r="G63" i="1"/>
  <c r="G64" i="1"/>
  <c r="G65" i="1"/>
  <c r="G59" i="1"/>
  <c r="E66" i="1"/>
  <c r="F66" i="1"/>
  <c r="G53" i="1"/>
  <c r="G54" i="1"/>
  <c r="G55" i="1"/>
  <c r="G52" i="1"/>
  <c r="G46" i="1"/>
  <c r="G47" i="1"/>
  <c r="G48" i="1"/>
  <c r="G45" i="1"/>
  <c r="G37" i="1"/>
  <c r="G38" i="1"/>
  <c r="G39" i="1"/>
  <c r="G40" i="1"/>
  <c r="G41" i="1"/>
  <c r="G36" i="1"/>
  <c r="E56" i="1"/>
  <c r="F56" i="1"/>
  <c r="D56" i="1"/>
  <c r="E49" i="1"/>
  <c r="F49" i="1"/>
  <c r="E42" i="1"/>
  <c r="F42" i="1"/>
  <c r="E33" i="1"/>
  <c r="F33" i="1"/>
  <c r="G30" i="1"/>
  <c r="G31" i="1"/>
  <c r="G32" i="1"/>
  <c r="G29" i="1"/>
  <c r="G22" i="1"/>
  <c r="G23" i="1"/>
  <c r="G24" i="1"/>
  <c r="G25" i="1"/>
  <c r="D42" i="1" l="1"/>
  <c r="D66" i="1"/>
  <c r="D49" i="1"/>
  <c r="D4" i="1"/>
  <c r="G4" i="1" s="1"/>
  <c r="D5" i="1"/>
  <c r="D6" i="1"/>
  <c r="G6" i="1" s="1"/>
  <c r="D7" i="1"/>
  <c r="G7" i="1" s="1"/>
  <c r="D9" i="1"/>
  <c r="G9" i="1" s="1"/>
  <c r="D3" i="1"/>
  <c r="E26" i="1"/>
  <c r="F26" i="1"/>
  <c r="G14" i="1"/>
  <c r="G15" i="1"/>
  <c r="G16" i="1"/>
  <c r="G17" i="1"/>
  <c r="G13" i="1"/>
  <c r="E18" i="1"/>
  <c r="F18" i="1"/>
  <c r="E10" i="1"/>
  <c r="F10" i="1"/>
  <c r="G5" i="1"/>
  <c r="D18" i="1" l="1"/>
  <c r="G18" i="1" s="1"/>
  <c r="D10" i="1"/>
  <c r="G3" i="1"/>
</calcChain>
</file>

<file path=xl/sharedStrings.xml><?xml version="1.0" encoding="utf-8"?>
<sst xmlns="http://schemas.openxmlformats.org/spreadsheetml/2006/main" count="219" uniqueCount="126">
  <si>
    <t xml:space="preserve">mesto </t>
  </si>
  <si>
    <t>priechod (ulica, lokalita)</t>
  </si>
  <si>
    <t>čas akcie na priechode</t>
  </si>
  <si>
    <t>Banská Bystrica</t>
  </si>
  <si>
    <t>9:00 - 11:00</t>
  </si>
  <si>
    <t>Brezno</t>
  </si>
  <si>
    <t>Zvolen</t>
  </si>
  <si>
    <t>10:00 - 12:00</t>
  </si>
  <si>
    <t>Lučenec</t>
  </si>
  <si>
    <t>Veľký Krtíš</t>
  </si>
  <si>
    <t>Rimavská Sobota</t>
  </si>
  <si>
    <t xml:space="preserve">Banskobystrický kraj </t>
  </si>
  <si>
    <t xml:space="preserve">Košice </t>
  </si>
  <si>
    <t>9:00-11:00</t>
  </si>
  <si>
    <t xml:space="preserve">Budimír </t>
  </si>
  <si>
    <t>Rožňava</t>
  </si>
  <si>
    <t xml:space="preserve">Košický kraj </t>
  </si>
  <si>
    <t>Ulica ČSA</t>
  </si>
  <si>
    <t>Banícka ulica (pri autobusovej stanici)</t>
  </si>
  <si>
    <t xml:space="preserve">Malohontská ulica </t>
  </si>
  <si>
    <t>Nitra</t>
  </si>
  <si>
    <t>Levice</t>
  </si>
  <si>
    <t>Nové Zámky</t>
  </si>
  <si>
    <t>Šaľa</t>
  </si>
  <si>
    <t>Nitriansky kraj</t>
  </si>
  <si>
    <t>Vlčanská ulica</t>
  </si>
  <si>
    <t>Ulica P. O. Hviezdoslava</t>
  </si>
  <si>
    <t>Prešov</t>
  </si>
  <si>
    <t>8:00 - 10:00</t>
  </si>
  <si>
    <t>Poprad</t>
  </si>
  <si>
    <t>Prešovský kraj</t>
  </si>
  <si>
    <t xml:space="preserve">Ulica L. Svobodu </t>
  </si>
  <si>
    <t>10:00-12:00</t>
  </si>
  <si>
    <t>Trenčín</t>
  </si>
  <si>
    <t>Opatovská ulica</t>
  </si>
  <si>
    <t>Trenčiansky kraj</t>
  </si>
  <si>
    <t>Trnava</t>
  </si>
  <si>
    <t>Zelenečská ulica</t>
  </si>
  <si>
    <t>Senica</t>
  </si>
  <si>
    <t>Sotinská ulica</t>
  </si>
  <si>
    <t>Skalica</t>
  </si>
  <si>
    <t>Trnavský kraj</t>
  </si>
  <si>
    <t xml:space="preserve">Žilina </t>
  </si>
  <si>
    <t xml:space="preserve">Liptovský Mikuláš </t>
  </si>
  <si>
    <t xml:space="preserve">Štúrova ulica </t>
  </si>
  <si>
    <t>Čadca</t>
  </si>
  <si>
    <t xml:space="preserve">Ružomberok </t>
  </si>
  <si>
    <t xml:space="preserve">Námestovo </t>
  </si>
  <si>
    <t xml:space="preserve">Štefánikova ulica </t>
  </si>
  <si>
    <t xml:space="preserve">Trstená </t>
  </si>
  <si>
    <t xml:space="preserve">pri Roháči </t>
  </si>
  <si>
    <t xml:space="preserve">Ulica vysokoškolákov </t>
  </si>
  <si>
    <t>Bratislavský kraj</t>
  </si>
  <si>
    <t>Račianska ul. - Ursínyho ul</t>
  </si>
  <si>
    <t>Dunajská Streda</t>
  </si>
  <si>
    <t>Hlavná ulica (Neratovické nám. )</t>
  </si>
  <si>
    <t xml:space="preserve">Žilinský kraj </t>
  </si>
  <si>
    <t>Spišská Nová Ves</t>
  </si>
  <si>
    <t>Myjava</t>
  </si>
  <si>
    <t>Púchov</t>
  </si>
  <si>
    <t xml:space="preserve">Ulica 1. mája </t>
  </si>
  <si>
    <t>Námestie Ľ. Štúra</t>
  </si>
  <si>
    <t>Borská ul. (pri ÚNSS)</t>
  </si>
  <si>
    <t>Levoča</t>
  </si>
  <si>
    <t>Humenné</t>
  </si>
  <si>
    <t>Mýtna - Tabaková</t>
  </si>
  <si>
    <t>Bratislava I.</t>
  </si>
  <si>
    <t>Bratislava II.</t>
  </si>
  <si>
    <t>Bratislava III.</t>
  </si>
  <si>
    <t>Bratislava IV:</t>
  </si>
  <si>
    <t>Šafárikova ulica</t>
  </si>
  <si>
    <t>Letná ulica</t>
  </si>
  <si>
    <t>Popradská ul., pri ZŠ Trebišovská</t>
  </si>
  <si>
    <t>Národná Trieda smer Kavečany</t>
  </si>
  <si>
    <t>Hlavná cesta</t>
  </si>
  <si>
    <t>Nám. M.R. Štefánika</t>
  </si>
  <si>
    <t>Bánovce nad Bebravou</t>
  </si>
  <si>
    <t>Svätoplukova ul.</t>
  </si>
  <si>
    <t>Dolnočermánska</t>
  </si>
  <si>
    <t>Probsnerová cesta, Menhardská brána</t>
  </si>
  <si>
    <t>Svidník</t>
  </si>
  <si>
    <t>Ul. Sovietskych hrdinov</t>
  </si>
  <si>
    <t>Fándlyho ulica</t>
  </si>
  <si>
    <t>Martin</t>
  </si>
  <si>
    <t>Zelená</t>
  </si>
  <si>
    <t>Štúrova ulica (pri Kocke)</t>
  </si>
  <si>
    <t>Ružinovská ul., zastávka Herlianska</t>
  </si>
  <si>
    <t>Senec</t>
  </si>
  <si>
    <t>Mierové námestie (Daňový úrad)</t>
  </si>
  <si>
    <t>Gúgska ulica</t>
  </si>
  <si>
    <t>ul. Obrancov mieru</t>
  </si>
  <si>
    <t>Mierová ulica na križovatke s Gaštanovou ulicou</t>
  </si>
  <si>
    <t>Stará Ľubovňa</t>
  </si>
  <si>
    <t>Levočská ulica</t>
  </si>
  <si>
    <t xml:space="preserve">ulica Mallého </t>
  </si>
  <si>
    <t xml:space="preserve">ul. Makovického - pri futbalovom štadióne </t>
  </si>
  <si>
    <t>9:30 - 11:30</t>
  </si>
  <si>
    <t>Spolu</t>
  </si>
  <si>
    <t xml:space="preserve">Zastavilo </t>
  </si>
  <si>
    <t>nezastavilo</t>
  </si>
  <si>
    <t>nezastavilo%</t>
  </si>
  <si>
    <t xml:space="preserve">SPOLU: </t>
  </si>
  <si>
    <t>Banská Štiavnica</t>
  </si>
  <si>
    <t>Pri Lidli</t>
  </si>
  <si>
    <t>cesta I/11 - Čadca mesto</t>
  </si>
  <si>
    <t>Kraj</t>
  </si>
  <si>
    <t>Banskobystrický</t>
  </si>
  <si>
    <t>Bratislavský</t>
  </si>
  <si>
    <t>Košický</t>
  </si>
  <si>
    <t>Nitriansky</t>
  </si>
  <si>
    <t>Trenčiansky</t>
  </si>
  <si>
    <t>Trnavský</t>
  </si>
  <si>
    <t>Prešovský</t>
  </si>
  <si>
    <t>Žilinský</t>
  </si>
  <si>
    <t>SPOLU za celé Slovensko</t>
  </si>
  <si>
    <t>% nezastavilo</t>
  </si>
  <si>
    <t>V roku 2024: nezastavilo v celoslovenskom meradle 19,9% áut</t>
  </si>
  <si>
    <t>SPOLU</t>
  </si>
  <si>
    <t>Nezastavilo - počet vozidiel</t>
  </si>
  <si>
    <t>Spolu vozidiel</t>
  </si>
  <si>
    <t xml:space="preserve">Najlepší kraj: Trenčiansky 11,2% nezastavilo </t>
  </si>
  <si>
    <t>Najhorší kraj: Trnavský 26,3% nezastavilo</t>
  </si>
  <si>
    <t>Najlepší priechod: Námestovo, Štefánikova ulica - 1,4% nezastavilo</t>
  </si>
  <si>
    <t>Najhorší priechod: Poprad, Ul. L. Svobodu 55,7% nezastavilo</t>
  </si>
  <si>
    <t>Počet zapojených miest: 38</t>
  </si>
  <si>
    <t>Počet zapojených priechodov: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</si>
</sst>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03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20" fontId="0" fillId="0" borderId="1" xfId="0" applyNumberFormat="1" applyBorder="1"/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164" fontId="0" fillId="0" borderId="0" xfId="0" applyNumberFormat="1"/>
    <xf numFmtId="0" fontId="3" fillId="0" borderId="1" xfId="0" applyFont="1" applyFill="1" applyBorder="1"/>
    <xf numFmtId="0" fontId="0" fillId="0" borderId="0" xfId="0" applyBorder="1" applyAlignment="1"/>
    <xf numFmtId="0" fontId="0" fillId="0" borderId="0" xfId="0" applyNumberFormat="1" applyBorder="1" applyAlignment="1"/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/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1" fontId="0" fillId="0" borderId="0" xfId="0" applyNumberFormat="1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/>
    <xf numFmtId="0" fontId="0" fillId="0" borderId="0" xfId="0" applyFill="1" applyBorder="1"/>
    <xf numFmtId="20" fontId="0" fillId="0" borderId="0" xfId="0" applyNumberFormat="1" applyFill="1" applyBorder="1"/>
    <xf numFmtId="164" fontId="0" fillId="0" borderId="0" xfId="0" applyNumberFormat="1" applyFill="1" applyBorder="1"/>
    <xf numFmtId="164" fontId="0" fillId="0" borderId="0" xfId="0" applyNumberFormat="1" applyFont="1" applyFill="1" applyBorder="1"/>
    <xf numFmtId="20" fontId="0" fillId="0" borderId="0" xfId="0" applyNumberFormat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165" fontId="7" fillId="0" borderId="0" xfId="0" applyNumberFormat="1" applyFont="1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1" xfId="0" applyFont="1" applyFill="1" applyBorder="1"/>
    <xf numFmtId="0" fontId="0" fillId="4" borderId="1" xfId="0" applyFont="1" applyFill="1" applyBorder="1"/>
    <xf numFmtId="0" fontId="7" fillId="4" borderId="1" xfId="0" applyFont="1" applyFill="1" applyBorder="1"/>
    <xf numFmtId="20" fontId="0" fillId="4" borderId="1" xfId="0" applyNumberFormat="1" applyFont="1" applyFill="1" applyBorder="1" applyAlignment="1">
      <alignment horizontal="left"/>
    </xf>
    <xf numFmtId="20" fontId="0" fillId="4" borderId="1" xfId="0" applyNumberFormat="1" applyFont="1" applyFill="1" applyBorder="1"/>
    <xf numFmtId="0" fontId="0" fillId="0" borderId="0" xfId="0" applyFill="1"/>
    <xf numFmtId="0" fontId="0" fillId="0" borderId="0" xfId="0" applyFont="1" applyFill="1"/>
    <xf numFmtId="0" fontId="10" fillId="0" borderId="1" xfId="0" applyFont="1" applyFill="1" applyBorder="1"/>
    <xf numFmtId="20" fontId="0" fillId="0" borderId="1" xfId="0" applyNumberFormat="1" applyFill="1" applyBorder="1"/>
    <xf numFmtId="0" fontId="8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top" wrapText="1"/>
    </xf>
    <xf numFmtId="0" fontId="1" fillId="0" borderId="4" xfId="0" applyFont="1" applyFill="1" applyBorder="1"/>
    <xf numFmtId="0" fontId="1" fillId="0" borderId="0" xfId="0" applyFont="1"/>
    <xf numFmtId="0" fontId="9" fillId="0" borderId="0" xfId="0" applyFont="1"/>
    <xf numFmtId="20" fontId="0" fillId="0" borderId="1" xfId="0" applyNumberFormat="1" applyFill="1" applyBorder="1" applyAlignment="1">
      <alignment horizontal="left" vertical="top" wrapText="1"/>
    </xf>
    <xf numFmtId="0" fontId="7" fillId="0" borderId="1" xfId="0" applyFont="1" applyBorder="1"/>
    <xf numFmtId="0" fontId="0" fillId="2" borderId="0" xfId="0" applyFill="1"/>
    <xf numFmtId="0" fontId="0" fillId="2" borderId="0" xfId="0" applyFill="1" applyAlignment="1">
      <alignment vertical="center"/>
    </xf>
    <xf numFmtId="0" fontId="1" fillId="5" borderId="1" xfId="0" applyFont="1" applyFill="1" applyBorder="1"/>
    <xf numFmtId="0" fontId="1" fillId="5" borderId="4" xfId="0" applyFont="1" applyFill="1" applyBorder="1"/>
    <xf numFmtId="0" fontId="11" fillId="5" borderId="1" xfId="0" applyFont="1" applyFill="1" applyBorder="1"/>
    <xf numFmtId="2" fontId="0" fillId="0" borderId="0" xfId="0" applyNumberFormat="1"/>
    <xf numFmtId="0" fontId="0" fillId="8" borderId="0" xfId="0" applyFill="1"/>
    <xf numFmtId="16" fontId="1" fillId="5" borderId="0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0" fontId="0" fillId="4" borderId="0" xfId="0" applyFont="1" applyFill="1" applyAlignment="1">
      <alignment horizontal="right"/>
    </xf>
    <xf numFmtId="0" fontId="7" fillId="4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0" fillId="8" borderId="0" xfId="0" applyFont="1" applyFill="1" applyAlignment="1">
      <alignment horizontal="right"/>
    </xf>
    <xf numFmtId="0" fontId="10" fillId="8" borderId="4" xfId="0" applyFont="1" applyFill="1" applyBorder="1"/>
    <xf numFmtId="164" fontId="1" fillId="5" borderId="0" xfId="0" applyNumberFormat="1" applyFont="1" applyFill="1" applyBorder="1"/>
    <xf numFmtId="0" fontId="10" fillId="0" borderId="0" xfId="0" applyFont="1" applyFill="1" applyBorder="1" applyAlignment="1">
      <alignment vertical="center" wrapText="1"/>
    </xf>
    <xf numFmtId="0" fontId="0" fillId="8" borderId="0" xfId="0" applyFont="1" applyFill="1"/>
    <xf numFmtId="0" fontId="0" fillId="0" borderId="0" xfId="0" applyFont="1" applyBorder="1" applyAlignment="1">
      <alignment horizontal="right" vertical="center" wrapText="1"/>
    </xf>
    <xf numFmtId="164" fontId="0" fillId="0" borderId="0" xfId="0" applyNumberFormat="1" applyFont="1" applyBorder="1" applyAlignment="1">
      <alignment horizontal="right" vertical="center" wrapText="1"/>
    </xf>
    <xf numFmtId="164" fontId="1" fillId="5" borderId="0" xfId="0" applyNumberFormat="1" applyFont="1" applyFill="1" applyBorder="1" applyAlignment="1">
      <alignment horizontal="right" vertical="center" wrapText="1"/>
    </xf>
    <xf numFmtId="0" fontId="0" fillId="8" borderId="0" xfId="0" applyFill="1" applyBorder="1"/>
    <xf numFmtId="0" fontId="0" fillId="8" borderId="1" xfId="0" applyFill="1" applyBorder="1"/>
    <xf numFmtId="0" fontId="9" fillId="8" borderId="1" xfId="0" applyFont="1" applyFill="1" applyBorder="1"/>
    <xf numFmtId="0" fontId="4" fillId="8" borderId="1" xfId="0" applyFont="1" applyFill="1" applyBorder="1" applyAlignment="1">
      <alignment horizontal="left" vertical="center" wrapText="1" indent="1"/>
    </xf>
    <xf numFmtId="164" fontId="0" fillId="0" borderId="0" xfId="0" applyNumberFormat="1" applyBorder="1" applyAlignment="1">
      <alignment vertical="center" wrapText="1"/>
    </xf>
    <xf numFmtId="164" fontId="1" fillId="5" borderId="0" xfId="0" applyNumberFormat="1" applyFont="1" applyFill="1"/>
    <xf numFmtId="0" fontId="10" fillId="0" borderId="0" xfId="0" applyFont="1" applyFill="1"/>
    <xf numFmtId="1" fontId="0" fillId="8" borderId="0" xfId="0" applyNumberFormat="1" applyFill="1"/>
    <xf numFmtId="0" fontId="0" fillId="0" borderId="0" xfId="0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1" fillId="5" borderId="0" xfId="0" applyNumberFormat="1" applyFont="1" applyFill="1" applyBorder="1" applyAlignment="1">
      <alignment vertical="center"/>
    </xf>
    <xf numFmtId="164" fontId="0" fillId="7" borderId="0" xfId="0" applyNumberFormat="1" applyFill="1"/>
    <xf numFmtId="164" fontId="0" fillId="9" borderId="0" xfId="0" applyNumberFormat="1" applyFill="1"/>
    <xf numFmtId="164" fontId="0" fillId="9" borderId="0" xfId="0" applyNumberFormat="1" applyFill="1" applyBorder="1"/>
    <xf numFmtId="164" fontId="0" fillId="9" borderId="0" xfId="0" applyNumberFormat="1" applyFill="1" applyBorder="1" applyAlignment="1">
      <alignment vertical="center" wrapText="1"/>
    </xf>
    <xf numFmtId="164" fontId="0" fillId="9" borderId="0" xfId="0" applyNumberFormat="1" applyFill="1" applyBorder="1" applyAlignment="1">
      <alignment vertical="center"/>
    </xf>
    <xf numFmtId="164" fontId="0" fillId="9" borderId="0" xfId="0" applyNumberFormat="1" applyFont="1" applyFill="1" applyBorder="1" applyAlignment="1">
      <alignment horizontal="right" vertical="center" wrapText="1"/>
    </xf>
    <xf numFmtId="164" fontId="0" fillId="7" borderId="0" xfId="0" applyNumberFormat="1" applyFill="1" applyBorder="1"/>
    <xf numFmtId="164" fontId="0" fillId="7" borderId="0" xfId="0" applyNumberFormat="1" applyFill="1" applyBorder="1" applyAlignment="1">
      <alignment vertical="center" wrapText="1"/>
    </xf>
    <xf numFmtId="164" fontId="0" fillId="7" borderId="0" xfId="0" applyNumberFormat="1" applyFill="1" applyBorder="1" applyAlignment="1">
      <alignment vertical="center"/>
    </xf>
    <xf numFmtId="0" fontId="0" fillId="7" borderId="0" xfId="0" applyFont="1" applyFill="1" applyBorder="1" applyAlignment="1">
      <alignment horizontal="right" vertical="center" wrapText="1"/>
    </xf>
    <xf numFmtId="164" fontId="12" fillId="5" borderId="0" xfId="0" applyNumberFormat="1" applyFont="1" applyFill="1" applyBorder="1" applyAlignment="1">
      <alignment horizontal="right" vertical="center" wrapText="1" indent="1"/>
    </xf>
    <xf numFmtId="164" fontId="8" fillId="0" borderId="0" xfId="0" applyNumberFormat="1" applyFont="1" applyBorder="1" applyAlignment="1">
      <alignment horizontal="right" vertical="center" wrapText="1" indent="1"/>
    </xf>
    <xf numFmtId="164" fontId="8" fillId="7" borderId="0" xfId="0" applyNumberFormat="1" applyFont="1" applyFill="1" applyBorder="1" applyAlignment="1">
      <alignment horizontal="right" vertical="center" wrapText="1" indent="1"/>
    </xf>
    <xf numFmtId="164" fontId="8" fillId="9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Border="1" applyAlignment="1"/>
    <xf numFmtId="0" fontId="0" fillId="0" borderId="0" xfId="0" applyNumberFormat="1" applyFill="1" applyBorder="1" applyAlignment="1"/>
    <xf numFmtId="0" fontId="0" fillId="0" borderId="0" xfId="0" applyNumberFormat="1" applyFont="1" applyFill="1" applyBorder="1" applyAlignment="1"/>
    <xf numFmtId="0" fontId="1" fillId="6" borderId="0" xfId="0" applyFont="1" applyFill="1"/>
    <xf numFmtId="1" fontId="0" fillId="0" borderId="0" xfId="0" applyNumberFormat="1" applyFill="1" applyBorder="1"/>
    <xf numFmtId="1" fontId="0" fillId="0" borderId="0" xfId="0" applyNumberFormat="1"/>
    <xf numFmtId="1" fontId="11" fillId="10" borderId="0" xfId="0" applyNumberFormat="1" applyFont="1" applyFill="1" applyBorder="1"/>
    <xf numFmtId="1" fontId="1" fillId="10" borderId="0" xfId="0" applyNumberFormat="1" applyFont="1" applyFill="1"/>
    <xf numFmtId="164" fontId="1" fillId="10" borderId="0" xfId="0" applyNumberFormat="1" applyFont="1" applyFill="1"/>
    <xf numFmtId="0" fontId="11" fillId="9" borderId="0" xfId="0" applyFont="1" applyFill="1"/>
    <xf numFmtId="164" fontId="11" fillId="9" borderId="0" xfId="0" applyNumberFormat="1" applyFont="1" applyFill="1"/>
    <xf numFmtId="0" fontId="11" fillId="4" borderId="0" xfId="0" applyFont="1" applyFill="1" applyBorder="1"/>
    <xf numFmtId="0" fontId="1" fillId="10" borderId="0" xfId="0" applyNumberFormat="1" applyFont="1" applyFill="1" applyBorder="1" applyAlignme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6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topLeftCell="B1" zoomScale="115" zoomScaleNormal="115" workbookViewId="0">
      <selection activeCell="L12" sqref="L12"/>
    </sheetView>
  </sheetViews>
  <sheetFormatPr defaultRowHeight="15" x14ac:dyDescent="0.25"/>
  <cols>
    <col min="1" max="1" width="21.42578125" bestFit="1" customWidth="1"/>
    <col min="2" max="2" width="49.140625" customWidth="1"/>
    <col min="3" max="3" width="24.42578125" customWidth="1"/>
    <col min="4" max="4" width="13.85546875" customWidth="1"/>
    <col min="5" max="5" width="15.42578125" customWidth="1"/>
    <col min="6" max="6" width="16" customWidth="1"/>
    <col min="7" max="7" width="18.5703125" customWidth="1"/>
  </cols>
  <sheetData>
    <row r="1" spans="1:17" ht="15" customHeight="1" x14ac:dyDescent="0.25">
      <c r="A1" s="116" t="s">
        <v>11</v>
      </c>
      <c r="B1" s="116"/>
      <c r="C1" s="116"/>
    </row>
    <row r="2" spans="1:17" ht="15" customHeight="1" x14ac:dyDescent="0.25">
      <c r="A2" s="1" t="s">
        <v>0</v>
      </c>
      <c r="B2" s="2" t="s">
        <v>1</v>
      </c>
      <c r="C2" s="2" t="s">
        <v>2</v>
      </c>
      <c r="D2" s="55" t="s">
        <v>97</v>
      </c>
      <c r="E2" s="55" t="s">
        <v>98</v>
      </c>
      <c r="F2" s="56" t="s">
        <v>99</v>
      </c>
      <c r="G2" s="55" t="s">
        <v>100</v>
      </c>
      <c r="M2" s="9"/>
    </row>
    <row r="3" spans="1:17" ht="15" customHeight="1" x14ac:dyDescent="0.25">
      <c r="A3" s="4" t="s">
        <v>3</v>
      </c>
      <c r="B3" s="3" t="s">
        <v>61</v>
      </c>
      <c r="C3" s="4" t="s">
        <v>4</v>
      </c>
      <c r="D3">
        <f>E3+F3</f>
        <v>76</v>
      </c>
      <c r="E3">
        <v>54</v>
      </c>
      <c r="F3" s="8">
        <v>22</v>
      </c>
      <c r="G3" s="87">
        <f>F3/D3*100</f>
        <v>28.947368421052634</v>
      </c>
      <c r="K3" s="110" t="s">
        <v>120</v>
      </c>
      <c r="L3" s="110"/>
      <c r="M3" s="111"/>
      <c r="N3" s="110"/>
      <c r="O3" s="110"/>
      <c r="P3" s="110"/>
      <c r="Q3" s="110"/>
    </row>
    <row r="4" spans="1:17" ht="15" customHeight="1" x14ac:dyDescent="0.25">
      <c r="A4" s="4" t="s">
        <v>5</v>
      </c>
      <c r="B4" s="3" t="s">
        <v>17</v>
      </c>
      <c r="C4" s="4" t="s">
        <v>4</v>
      </c>
      <c r="D4">
        <f t="shared" ref="D4:D9" si="0">E4+F4</f>
        <v>37</v>
      </c>
      <c r="E4">
        <v>35</v>
      </c>
      <c r="F4" s="8">
        <v>2</v>
      </c>
      <c r="G4" s="88">
        <f t="shared" ref="G4:G9" si="1">F4/D4*100</f>
        <v>5.4054054054054053</v>
      </c>
      <c r="K4" s="110" t="s">
        <v>121</v>
      </c>
      <c r="L4" s="110"/>
      <c r="M4" s="111"/>
      <c r="N4" s="110"/>
      <c r="O4" s="110"/>
      <c r="P4" s="110"/>
      <c r="Q4" s="110"/>
    </row>
    <row r="5" spans="1:17" ht="15" customHeight="1" x14ac:dyDescent="0.25">
      <c r="A5" s="4" t="s">
        <v>6</v>
      </c>
      <c r="B5" s="3" t="s">
        <v>85</v>
      </c>
      <c r="C5" s="6" t="s">
        <v>7</v>
      </c>
      <c r="D5">
        <f t="shared" si="0"/>
        <v>109</v>
      </c>
      <c r="E5">
        <v>99</v>
      </c>
      <c r="F5" s="8">
        <v>10</v>
      </c>
      <c r="G5" s="9">
        <f t="shared" si="1"/>
        <v>9.1743119266055047</v>
      </c>
      <c r="K5" s="110"/>
      <c r="L5" s="110"/>
      <c r="M5" s="111"/>
      <c r="N5" s="110"/>
      <c r="O5" s="110"/>
      <c r="P5" s="110"/>
      <c r="Q5" s="110"/>
    </row>
    <row r="6" spans="1:17" ht="15" customHeight="1" x14ac:dyDescent="0.25">
      <c r="A6" s="4" t="s">
        <v>8</v>
      </c>
      <c r="B6" s="3" t="s">
        <v>82</v>
      </c>
      <c r="C6" s="6" t="s">
        <v>4</v>
      </c>
      <c r="D6">
        <f t="shared" si="0"/>
        <v>126</v>
      </c>
      <c r="E6">
        <v>115</v>
      </c>
      <c r="F6" s="8">
        <v>11</v>
      </c>
      <c r="G6" s="9">
        <f t="shared" si="1"/>
        <v>8.7301587301587293</v>
      </c>
      <c r="K6" s="110" t="s">
        <v>122</v>
      </c>
      <c r="L6" s="110"/>
      <c r="M6" s="111"/>
      <c r="N6" s="110"/>
      <c r="O6" s="110"/>
      <c r="P6" s="110"/>
      <c r="Q6" s="110"/>
    </row>
    <row r="7" spans="1:17" ht="15" customHeight="1" x14ac:dyDescent="0.25">
      <c r="A7" s="4" t="s">
        <v>9</v>
      </c>
      <c r="B7" s="3" t="s">
        <v>18</v>
      </c>
      <c r="C7" s="4" t="s">
        <v>4</v>
      </c>
      <c r="D7">
        <f t="shared" si="0"/>
        <v>151</v>
      </c>
      <c r="E7">
        <v>117</v>
      </c>
      <c r="F7" s="8">
        <v>34</v>
      </c>
      <c r="G7" s="9">
        <f t="shared" si="1"/>
        <v>22.516556291390728</v>
      </c>
      <c r="K7" s="110" t="s">
        <v>123</v>
      </c>
      <c r="L7" s="110"/>
      <c r="M7" s="111"/>
      <c r="N7" s="110"/>
      <c r="O7" s="110"/>
      <c r="P7" s="110"/>
      <c r="Q7" s="110"/>
    </row>
    <row r="8" spans="1:17" ht="15" customHeight="1" x14ac:dyDescent="0.25">
      <c r="A8" s="4" t="s">
        <v>102</v>
      </c>
      <c r="B8" s="3" t="s">
        <v>103</v>
      </c>
      <c r="C8" s="4" t="s">
        <v>7</v>
      </c>
      <c r="D8">
        <f t="shared" si="0"/>
        <v>120</v>
      </c>
      <c r="E8">
        <v>113</v>
      </c>
      <c r="F8" s="8">
        <v>7</v>
      </c>
      <c r="G8" s="9">
        <f t="shared" si="1"/>
        <v>5.833333333333333</v>
      </c>
      <c r="K8" s="110"/>
      <c r="L8" s="110"/>
      <c r="M8" s="111"/>
      <c r="N8" s="110"/>
      <c r="O8" s="110"/>
      <c r="P8" s="110"/>
      <c r="Q8" s="110"/>
    </row>
    <row r="9" spans="1:17" ht="15" customHeight="1" x14ac:dyDescent="0.25">
      <c r="A9" s="5" t="s">
        <v>10</v>
      </c>
      <c r="B9" s="54" t="s">
        <v>19</v>
      </c>
      <c r="C9" s="4" t="s">
        <v>4</v>
      </c>
      <c r="D9">
        <f t="shared" si="0"/>
        <v>124</v>
      </c>
      <c r="E9">
        <v>105</v>
      </c>
      <c r="F9" s="8">
        <v>19</v>
      </c>
      <c r="G9" s="9">
        <f t="shared" si="1"/>
        <v>15.32258064516129</v>
      </c>
      <c r="K9" s="110"/>
      <c r="L9" s="110"/>
      <c r="M9" s="111"/>
      <c r="N9" s="110"/>
      <c r="O9" s="110"/>
      <c r="P9" s="110"/>
      <c r="Q9" s="110"/>
    </row>
    <row r="10" spans="1:17" ht="15" customHeight="1" x14ac:dyDescent="0.25">
      <c r="A10" s="57" t="s">
        <v>101</v>
      </c>
      <c r="B10" s="77"/>
      <c r="C10" s="77"/>
      <c r="D10" s="61">
        <f>D3+D4+D5+D6+D7+D9</f>
        <v>623</v>
      </c>
      <c r="E10" s="61">
        <f t="shared" ref="E10:F10" si="2">E3+E4+E5+E6+E7+E9</f>
        <v>525</v>
      </c>
      <c r="F10" s="61">
        <f t="shared" si="2"/>
        <v>98</v>
      </c>
      <c r="G10" s="81">
        <f>F10/D10*100</f>
        <v>15.730337078651685</v>
      </c>
      <c r="K10" s="110" t="s">
        <v>116</v>
      </c>
      <c r="L10" s="110"/>
      <c r="M10" s="110"/>
      <c r="N10" s="110"/>
      <c r="O10" s="110"/>
      <c r="P10" s="110"/>
      <c r="Q10" s="110"/>
    </row>
    <row r="11" spans="1:17" ht="15" customHeight="1" x14ac:dyDescent="0.25">
      <c r="A11" s="114" t="s">
        <v>52</v>
      </c>
      <c r="B11" s="114"/>
      <c r="C11" s="114"/>
      <c r="G11" s="60"/>
    </row>
    <row r="12" spans="1:17" ht="15" customHeight="1" x14ac:dyDescent="0.25">
      <c r="A12" s="1" t="s">
        <v>0</v>
      </c>
      <c r="B12" s="2" t="s">
        <v>1</v>
      </c>
      <c r="C12" s="2" t="s">
        <v>2</v>
      </c>
      <c r="D12" s="55" t="s">
        <v>97</v>
      </c>
      <c r="E12" s="55" t="s">
        <v>98</v>
      </c>
      <c r="F12" s="56" t="s">
        <v>99</v>
      </c>
      <c r="G12" s="55" t="s">
        <v>100</v>
      </c>
      <c r="K12" t="s">
        <v>125</v>
      </c>
    </row>
    <row r="13" spans="1:17" ht="15" customHeight="1" x14ac:dyDescent="0.25">
      <c r="A13" s="5" t="s">
        <v>66</v>
      </c>
      <c r="B13" s="47" t="s">
        <v>65</v>
      </c>
      <c r="C13" s="5" t="s">
        <v>4</v>
      </c>
      <c r="D13">
        <f>E13+F13</f>
        <v>128</v>
      </c>
      <c r="E13">
        <v>120</v>
      </c>
      <c r="F13" s="14">
        <v>8</v>
      </c>
      <c r="G13" s="100">
        <f>F13/D13*100</f>
        <v>6.25</v>
      </c>
      <c r="H13" s="15"/>
      <c r="I13" s="14"/>
      <c r="J13" s="112"/>
      <c r="K13" s="14" t="s">
        <v>124</v>
      </c>
      <c r="L13" s="14"/>
      <c r="M13" s="16"/>
    </row>
    <row r="14" spans="1:17" ht="15" customHeight="1" x14ac:dyDescent="0.25">
      <c r="A14" s="5" t="s">
        <v>67</v>
      </c>
      <c r="B14" s="48" t="s">
        <v>86</v>
      </c>
      <c r="C14" s="5" t="s">
        <v>4</v>
      </c>
      <c r="D14">
        <f t="shared" ref="D14:D18" si="3">E14+F14</f>
        <v>208</v>
      </c>
      <c r="E14">
        <v>183</v>
      </c>
      <c r="F14" s="14">
        <v>25</v>
      </c>
      <c r="G14" s="98">
        <f t="shared" ref="G14:G17" si="4">F14/D14*100</f>
        <v>12.01923076923077</v>
      </c>
      <c r="H14" s="15"/>
      <c r="I14" s="14"/>
      <c r="J14" s="14"/>
      <c r="K14" s="14"/>
      <c r="L14" s="14"/>
      <c r="M14" s="16"/>
    </row>
    <row r="15" spans="1:17" ht="15" customHeight="1" x14ac:dyDescent="0.25">
      <c r="A15" s="5" t="s">
        <v>68</v>
      </c>
      <c r="B15" s="47" t="s">
        <v>53</v>
      </c>
      <c r="C15" s="5" t="s">
        <v>4</v>
      </c>
      <c r="D15">
        <f t="shared" si="3"/>
        <v>143</v>
      </c>
      <c r="E15">
        <v>108</v>
      </c>
      <c r="F15" s="14">
        <v>35</v>
      </c>
      <c r="G15" s="98">
        <f t="shared" si="4"/>
        <v>24.475524475524477</v>
      </c>
      <c r="H15" s="15"/>
      <c r="I15" s="14"/>
      <c r="J15" s="14"/>
      <c r="K15" s="14"/>
      <c r="L15" s="14"/>
      <c r="M15" s="16"/>
    </row>
    <row r="16" spans="1:17" ht="15" customHeight="1" x14ac:dyDescent="0.25">
      <c r="A16" s="5" t="s">
        <v>69</v>
      </c>
      <c r="B16" s="48" t="s">
        <v>62</v>
      </c>
      <c r="C16" s="5" t="s">
        <v>4</v>
      </c>
      <c r="D16">
        <f t="shared" si="3"/>
        <v>195</v>
      </c>
      <c r="E16">
        <v>127</v>
      </c>
      <c r="F16" s="28">
        <v>68</v>
      </c>
      <c r="G16" s="99">
        <f t="shared" si="4"/>
        <v>34.871794871794869</v>
      </c>
      <c r="H16" s="15"/>
      <c r="I16" s="14"/>
      <c r="J16" s="14"/>
      <c r="K16" s="14"/>
      <c r="L16" s="14"/>
      <c r="M16" s="16"/>
    </row>
    <row r="17" spans="1:13" ht="15" customHeight="1" x14ac:dyDescent="0.25">
      <c r="A17" s="5" t="s">
        <v>87</v>
      </c>
      <c r="B17" s="48" t="s">
        <v>88</v>
      </c>
      <c r="C17" s="5" t="s">
        <v>4</v>
      </c>
      <c r="D17">
        <f t="shared" si="3"/>
        <v>122</v>
      </c>
      <c r="E17">
        <v>90</v>
      </c>
      <c r="F17" s="28">
        <v>32</v>
      </c>
      <c r="G17" s="98">
        <f t="shared" si="4"/>
        <v>26.229508196721312</v>
      </c>
      <c r="H17" s="15"/>
      <c r="I17" s="14"/>
      <c r="J17" s="14"/>
      <c r="K17" s="28"/>
      <c r="L17" s="14"/>
      <c r="M17" s="16"/>
    </row>
    <row r="18" spans="1:13" ht="15" customHeight="1" x14ac:dyDescent="0.25">
      <c r="A18" s="57" t="s">
        <v>101</v>
      </c>
      <c r="B18" s="79"/>
      <c r="C18" s="77"/>
      <c r="D18" s="61">
        <f t="shared" si="3"/>
        <v>796</v>
      </c>
      <c r="E18" s="61">
        <f t="shared" ref="E18:F18" si="5">E13+E14+E15+E16+E17</f>
        <v>628</v>
      </c>
      <c r="F18" s="61">
        <f t="shared" si="5"/>
        <v>168</v>
      </c>
      <c r="G18" s="97">
        <f>F18/D18*100</f>
        <v>21.105527638190953</v>
      </c>
      <c r="H18" s="14"/>
      <c r="I18" s="14"/>
      <c r="J18" s="14"/>
      <c r="K18" s="14"/>
      <c r="L18" s="14"/>
      <c r="M18" s="16"/>
    </row>
    <row r="19" spans="1:13" ht="15" customHeight="1" x14ac:dyDescent="0.25">
      <c r="A19" s="116" t="s">
        <v>16</v>
      </c>
      <c r="B19" s="116"/>
      <c r="C19" s="116"/>
      <c r="F19" s="14"/>
      <c r="G19" s="14"/>
      <c r="H19" s="14"/>
      <c r="I19" s="14"/>
      <c r="J19" s="14"/>
      <c r="K19" s="28"/>
      <c r="L19" s="14"/>
      <c r="M19" s="14"/>
    </row>
    <row r="20" spans="1:13" ht="15" customHeight="1" x14ac:dyDescent="0.25">
      <c r="A20" s="1" t="s">
        <v>0</v>
      </c>
      <c r="B20" s="2" t="s">
        <v>1</v>
      </c>
      <c r="C20" s="2" t="s">
        <v>2</v>
      </c>
      <c r="D20" s="55" t="s">
        <v>97</v>
      </c>
      <c r="E20" s="55" t="s">
        <v>98</v>
      </c>
      <c r="F20" s="56" t="s">
        <v>99</v>
      </c>
      <c r="G20" s="55" t="s">
        <v>100</v>
      </c>
      <c r="H20" s="14"/>
      <c r="I20" s="14"/>
      <c r="J20" s="14"/>
      <c r="K20" s="14"/>
      <c r="L20" s="14"/>
      <c r="M20" s="16"/>
    </row>
    <row r="21" spans="1:13" ht="15" customHeight="1" x14ac:dyDescent="0.25">
      <c r="A21" s="5" t="s">
        <v>12</v>
      </c>
      <c r="B21" s="10" t="s">
        <v>72</v>
      </c>
      <c r="C21" s="5" t="s">
        <v>4</v>
      </c>
      <c r="D21">
        <f>E21+F21</f>
        <v>91</v>
      </c>
      <c r="E21">
        <v>84</v>
      </c>
      <c r="F21" s="14">
        <v>7</v>
      </c>
      <c r="G21" s="89">
        <f>F21/D21*100</f>
        <v>7.6923076923076925</v>
      </c>
      <c r="H21" s="14"/>
      <c r="I21" s="14"/>
      <c r="J21" s="14"/>
      <c r="K21" s="28"/>
      <c r="L21" s="14"/>
      <c r="M21" s="16"/>
    </row>
    <row r="22" spans="1:13" ht="15" customHeight="1" x14ac:dyDescent="0.25">
      <c r="A22" s="5" t="s">
        <v>12</v>
      </c>
      <c r="B22" s="10" t="s">
        <v>73</v>
      </c>
      <c r="C22" s="5" t="s">
        <v>4</v>
      </c>
      <c r="D22">
        <f t="shared" ref="D22:D26" si="6">E22+F22</f>
        <v>151</v>
      </c>
      <c r="E22">
        <v>100</v>
      </c>
      <c r="F22" s="14">
        <v>51</v>
      </c>
      <c r="G22" s="93">
        <f t="shared" ref="G22:G25" si="7">F22/D22*100</f>
        <v>33.774834437086092</v>
      </c>
      <c r="H22" s="14"/>
      <c r="I22" s="14"/>
      <c r="J22" s="14"/>
      <c r="K22" s="14"/>
      <c r="L22" s="14"/>
      <c r="M22" s="16"/>
    </row>
    <row r="23" spans="1:13" ht="15" customHeight="1" x14ac:dyDescent="0.25">
      <c r="A23" s="5" t="s">
        <v>14</v>
      </c>
      <c r="B23" s="10" t="s">
        <v>74</v>
      </c>
      <c r="C23" s="5" t="s">
        <v>4</v>
      </c>
      <c r="D23">
        <f t="shared" si="6"/>
        <v>47</v>
      </c>
      <c r="E23" s="43">
        <v>34</v>
      </c>
      <c r="F23" s="14">
        <v>13</v>
      </c>
      <c r="G23" s="16">
        <f t="shared" si="7"/>
        <v>27.659574468085108</v>
      </c>
      <c r="H23" s="14"/>
      <c r="I23" s="14"/>
      <c r="J23" s="14"/>
      <c r="K23" s="14"/>
      <c r="L23" s="14"/>
      <c r="M23" s="16"/>
    </row>
    <row r="24" spans="1:13" ht="15" customHeight="1" x14ac:dyDescent="0.25">
      <c r="A24" s="5" t="s">
        <v>15</v>
      </c>
      <c r="B24" s="10" t="s">
        <v>70</v>
      </c>
      <c r="C24" s="5" t="s">
        <v>13</v>
      </c>
      <c r="D24">
        <f t="shared" si="6"/>
        <v>68</v>
      </c>
      <c r="E24" s="43">
        <v>62</v>
      </c>
      <c r="F24" s="14">
        <v>6</v>
      </c>
      <c r="G24" s="16">
        <f t="shared" si="7"/>
        <v>8.8235294117647065</v>
      </c>
      <c r="H24" s="14"/>
      <c r="I24" s="14"/>
      <c r="J24" s="14"/>
      <c r="K24" s="14"/>
      <c r="L24" s="14"/>
      <c r="M24" s="16"/>
    </row>
    <row r="25" spans="1:13" ht="15" customHeight="1" x14ac:dyDescent="0.25">
      <c r="A25" s="38" t="s">
        <v>57</v>
      </c>
      <c r="B25" s="10" t="s">
        <v>71</v>
      </c>
      <c r="C25" s="46" t="s">
        <v>4</v>
      </c>
      <c r="D25">
        <f t="shared" si="6"/>
        <v>87</v>
      </c>
      <c r="E25" s="43">
        <v>72</v>
      </c>
      <c r="F25" s="14">
        <v>15</v>
      </c>
      <c r="G25" s="16">
        <f t="shared" si="7"/>
        <v>17.241379310344829</v>
      </c>
      <c r="H25" s="14"/>
      <c r="I25" s="14"/>
      <c r="J25" s="14"/>
      <c r="K25" s="14"/>
      <c r="L25" s="14"/>
      <c r="M25" s="16"/>
    </row>
    <row r="26" spans="1:13" ht="15" customHeight="1" x14ac:dyDescent="0.25">
      <c r="A26" s="57" t="s">
        <v>101</v>
      </c>
      <c r="B26" s="77"/>
      <c r="C26" s="77"/>
      <c r="D26" s="61">
        <f t="shared" si="6"/>
        <v>444</v>
      </c>
      <c r="E26" s="61">
        <f t="shared" ref="E26:F26" si="8">E21+E22+E23+E24+E25</f>
        <v>352</v>
      </c>
      <c r="F26" s="61">
        <f t="shared" si="8"/>
        <v>92</v>
      </c>
      <c r="G26" s="70">
        <f>F26/D26*100</f>
        <v>20.72072072072072</v>
      </c>
      <c r="H26" s="14"/>
      <c r="I26" s="14"/>
      <c r="J26" s="14"/>
      <c r="K26" s="14"/>
      <c r="L26" s="14"/>
      <c r="M26" s="14"/>
    </row>
    <row r="27" spans="1:13" ht="15" customHeight="1" x14ac:dyDescent="0.25">
      <c r="A27" s="116" t="s">
        <v>24</v>
      </c>
      <c r="B27" s="116"/>
      <c r="C27" s="114"/>
      <c r="F27" s="14"/>
      <c r="G27" s="14"/>
      <c r="H27" s="14"/>
      <c r="I27" s="14"/>
      <c r="J27" s="14"/>
      <c r="K27" s="14"/>
      <c r="L27" s="14"/>
      <c r="M27" s="14"/>
    </row>
    <row r="28" spans="1:13" ht="15" customHeight="1" x14ac:dyDescent="0.25">
      <c r="A28" s="1" t="s">
        <v>0</v>
      </c>
      <c r="B28" s="2" t="s">
        <v>1</v>
      </c>
      <c r="C28" s="2" t="s">
        <v>2</v>
      </c>
      <c r="D28" s="55" t="s">
        <v>97</v>
      </c>
      <c r="E28" s="55" t="s">
        <v>98</v>
      </c>
      <c r="F28" s="56" t="s">
        <v>99</v>
      </c>
      <c r="G28" s="55" t="s">
        <v>100</v>
      </c>
      <c r="H28" s="17"/>
      <c r="I28" s="17"/>
      <c r="J28" s="17"/>
      <c r="K28" s="14"/>
      <c r="L28" s="14"/>
      <c r="M28" s="14"/>
    </row>
    <row r="29" spans="1:13" ht="15" customHeight="1" x14ac:dyDescent="0.25">
      <c r="A29" s="39" t="s">
        <v>20</v>
      </c>
      <c r="B29" s="40" t="s">
        <v>78</v>
      </c>
      <c r="C29" s="41" t="s">
        <v>4</v>
      </c>
      <c r="D29" s="44">
        <f>E29+F29</f>
        <v>315</v>
      </c>
      <c r="E29" s="44">
        <v>199</v>
      </c>
      <c r="F29" s="71">
        <v>116</v>
      </c>
      <c r="G29" s="94">
        <f>F29/D29*100</f>
        <v>36.82539682539683</v>
      </c>
      <c r="H29" s="18"/>
      <c r="I29" s="18"/>
      <c r="J29" s="18"/>
      <c r="K29" s="14"/>
      <c r="L29" s="16"/>
      <c r="M29" s="14"/>
    </row>
    <row r="30" spans="1:13" ht="15" customHeight="1" x14ac:dyDescent="0.25">
      <c r="A30" s="4" t="s">
        <v>21</v>
      </c>
      <c r="B30" s="3" t="s">
        <v>26</v>
      </c>
      <c r="C30" s="37" t="s">
        <v>28</v>
      </c>
      <c r="D30" s="44">
        <f t="shared" ref="D30:D33" si="9">E30+F30</f>
        <v>60</v>
      </c>
      <c r="E30" s="43">
        <v>56</v>
      </c>
      <c r="F30" s="18">
        <v>4</v>
      </c>
      <c r="G30" s="80">
        <f t="shared" ref="G30:G32" si="10">F30/D30*100</f>
        <v>6.666666666666667</v>
      </c>
      <c r="H30" s="18"/>
      <c r="I30" s="18"/>
      <c r="J30" s="18"/>
      <c r="K30" s="14"/>
      <c r="L30" s="16"/>
      <c r="M30" s="14"/>
    </row>
    <row r="31" spans="1:13" ht="15" customHeight="1" x14ac:dyDescent="0.25">
      <c r="A31" s="4" t="s">
        <v>22</v>
      </c>
      <c r="B31" s="3" t="s">
        <v>89</v>
      </c>
      <c r="C31" s="37" t="s">
        <v>4</v>
      </c>
      <c r="D31" s="44">
        <f t="shared" si="9"/>
        <v>69</v>
      </c>
      <c r="E31">
        <v>65</v>
      </c>
      <c r="F31" s="18">
        <v>4</v>
      </c>
      <c r="G31" s="90">
        <f t="shared" si="10"/>
        <v>5.7971014492753623</v>
      </c>
      <c r="H31" s="18"/>
      <c r="I31" s="18"/>
      <c r="J31" s="18"/>
      <c r="K31" s="14"/>
      <c r="L31" s="16"/>
      <c r="M31" s="14"/>
    </row>
    <row r="32" spans="1:13" ht="15" customHeight="1" x14ac:dyDescent="0.25">
      <c r="A32" s="4" t="s">
        <v>23</v>
      </c>
      <c r="B32" s="3" t="s">
        <v>25</v>
      </c>
      <c r="C32" s="37" t="s">
        <v>4</v>
      </c>
      <c r="D32" s="44">
        <f t="shared" si="9"/>
        <v>508</v>
      </c>
      <c r="E32">
        <v>400</v>
      </c>
      <c r="F32" s="18">
        <v>108</v>
      </c>
      <c r="G32" s="80">
        <f t="shared" si="10"/>
        <v>21.259842519685041</v>
      </c>
      <c r="H32" s="18"/>
      <c r="I32" s="18"/>
      <c r="J32" s="18"/>
      <c r="K32" s="14"/>
      <c r="L32" s="16"/>
      <c r="M32" s="14"/>
    </row>
    <row r="33" spans="1:14" ht="15" customHeight="1" x14ac:dyDescent="0.25">
      <c r="A33" s="57" t="s">
        <v>101</v>
      </c>
      <c r="B33" s="77"/>
      <c r="C33" s="77"/>
      <c r="D33" s="72">
        <f t="shared" si="9"/>
        <v>952</v>
      </c>
      <c r="E33" s="61">
        <f t="shared" ref="E33:F33" si="11">E29+E30+E31+E32</f>
        <v>720</v>
      </c>
      <c r="F33" s="61">
        <f t="shared" si="11"/>
        <v>232</v>
      </c>
      <c r="G33" s="62">
        <f>F33/D33*100</f>
        <v>24.369747899159663</v>
      </c>
      <c r="H33" s="14"/>
      <c r="I33" s="14"/>
      <c r="J33" s="14"/>
      <c r="K33" s="14"/>
      <c r="L33" s="16"/>
      <c r="M33" s="14"/>
    </row>
    <row r="34" spans="1:14" ht="15" customHeight="1" x14ac:dyDescent="0.25">
      <c r="A34" s="117" t="s">
        <v>30</v>
      </c>
      <c r="B34" s="117"/>
      <c r="C34" s="118"/>
    </row>
    <row r="35" spans="1:14" ht="15" customHeight="1" x14ac:dyDescent="0.25">
      <c r="A35" s="7" t="s">
        <v>0</v>
      </c>
      <c r="B35" s="7" t="s">
        <v>1</v>
      </c>
      <c r="C35" s="7" t="s">
        <v>2</v>
      </c>
      <c r="D35" s="55" t="s">
        <v>97</v>
      </c>
      <c r="E35" s="55" t="s">
        <v>98</v>
      </c>
      <c r="F35" s="56" t="s">
        <v>99</v>
      </c>
      <c r="G35" s="55" t="s">
        <v>100</v>
      </c>
      <c r="H35" s="19"/>
      <c r="I35" s="14"/>
      <c r="J35" s="13"/>
      <c r="K35" s="14"/>
      <c r="L35" s="20"/>
      <c r="M35" s="16"/>
      <c r="N35" s="14"/>
    </row>
    <row r="36" spans="1:14" ht="15" customHeight="1" x14ac:dyDescent="0.25">
      <c r="A36" s="49" t="s">
        <v>27</v>
      </c>
      <c r="B36" s="49" t="s">
        <v>90</v>
      </c>
      <c r="C36" s="49" t="s">
        <v>28</v>
      </c>
      <c r="D36">
        <f>E36+F36</f>
        <v>125</v>
      </c>
      <c r="E36">
        <v>105</v>
      </c>
      <c r="F36" s="19">
        <v>20</v>
      </c>
      <c r="G36" s="85">
        <f>F36/D36*100</f>
        <v>16</v>
      </c>
      <c r="H36" s="19"/>
      <c r="I36" s="14"/>
      <c r="J36" s="13"/>
      <c r="K36" s="14"/>
      <c r="L36" s="20"/>
      <c r="M36" s="16"/>
      <c r="N36" s="14"/>
    </row>
    <row r="37" spans="1:14" ht="15" customHeight="1" x14ac:dyDescent="0.25">
      <c r="A37" s="49" t="s">
        <v>63</v>
      </c>
      <c r="B37" s="49" t="s">
        <v>79</v>
      </c>
      <c r="C37" s="53" t="s">
        <v>4</v>
      </c>
      <c r="D37">
        <f t="shared" ref="D37:D42" si="12">E37+F37</f>
        <v>314</v>
      </c>
      <c r="E37">
        <v>256</v>
      </c>
      <c r="F37" s="19">
        <v>58</v>
      </c>
      <c r="G37" s="85">
        <f t="shared" ref="G37:G41" si="13">F37/D37*100</f>
        <v>18.471337579617835</v>
      </c>
      <c r="H37" s="19"/>
      <c r="I37" s="14"/>
      <c r="J37" s="13"/>
      <c r="K37" s="14"/>
      <c r="L37" s="20"/>
      <c r="M37" s="16"/>
      <c r="N37" s="14"/>
    </row>
    <row r="38" spans="1:14" ht="15" customHeight="1" x14ac:dyDescent="0.25">
      <c r="A38" s="49" t="s">
        <v>29</v>
      </c>
      <c r="B38" s="49" t="s">
        <v>31</v>
      </c>
      <c r="C38" s="49" t="s">
        <v>4</v>
      </c>
      <c r="D38">
        <f t="shared" si="12"/>
        <v>194</v>
      </c>
      <c r="E38">
        <v>86</v>
      </c>
      <c r="F38" s="19">
        <v>108</v>
      </c>
      <c r="G38" s="95">
        <f t="shared" si="13"/>
        <v>55.670103092783506</v>
      </c>
      <c r="H38" s="19"/>
      <c r="I38" s="14"/>
      <c r="J38" s="13"/>
      <c r="K38" s="14"/>
      <c r="L38" s="20"/>
      <c r="M38" s="16"/>
      <c r="N38" s="14"/>
    </row>
    <row r="39" spans="1:14" ht="15" customHeight="1" x14ac:dyDescent="0.25">
      <c r="A39" s="49" t="s">
        <v>64</v>
      </c>
      <c r="B39" s="49" t="s">
        <v>91</v>
      </c>
      <c r="C39" s="49" t="s">
        <v>4</v>
      </c>
      <c r="D39">
        <f t="shared" si="12"/>
        <v>114</v>
      </c>
      <c r="E39">
        <v>94</v>
      </c>
      <c r="F39" s="84">
        <v>20</v>
      </c>
      <c r="G39" s="85">
        <f t="shared" si="13"/>
        <v>17.543859649122805</v>
      </c>
      <c r="H39" s="14"/>
      <c r="I39" s="14"/>
      <c r="J39" s="14"/>
      <c r="K39" s="14"/>
      <c r="L39" s="20"/>
      <c r="M39" s="16"/>
      <c r="N39" s="14"/>
    </row>
    <row r="40" spans="1:14" ht="15" customHeight="1" x14ac:dyDescent="0.25">
      <c r="A40" s="49" t="s">
        <v>80</v>
      </c>
      <c r="B40" s="49" t="s">
        <v>81</v>
      </c>
      <c r="C40" s="49" t="s">
        <v>13</v>
      </c>
      <c r="D40">
        <f t="shared" si="12"/>
        <v>135</v>
      </c>
      <c r="E40">
        <v>130</v>
      </c>
      <c r="F40" s="14">
        <v>5</v>
      </c>
      <c r="G40" s="91">
        <f t="shared" si="13"/>
        <v>3.7037037037037033</v>
      </c>
      <c r="H40" s="14"/>
      <c r="I40" s="14"/>
      <c r="J40" s="14"/>
      <c r="K40" s="14"/>
      <c r="L40" s="20"/>
      <c r="M40" s="16"/>
      <c r="N40" s="14"/>
    </row>
    <row r="41" spans="1:14" ht="15" customHeight="1" x14ac:dyDescent="0.25">
      <c r="A41" s="49" t="s">
        <v>92</v>
      </c>
      <c r="B41" s="49" t="s">
        <v>93</v>
      </c>
      <c r="C41" s="49" t="s">
        <v>4</v>
      </c>
      <c r="D41">
        <f t="shared" si="12"/>
        <v>122</v>
      </c>
      <c r="E41">
        <v>112</v>
      </c>
      <c r="F41" s="14">
        <v>10</v>
      </c>
      <c r="G41" s="85">
        <f t="shared" si="13"/>
        <v>8.1967213114754092</v>
      </c>
      <c r="H41" s="14"/>
      <c r="I41" s="14"/>
      <c r="J41" s="14"/>
      <c r="K41" s="14"/>
      <c r="L41" s="20"/>
      <c r="M41" s="16"/>
      <c r="N41" s="14"/>
    </row>
    <row r="42" spans="1:14" ht="15" customHeight="1" x14ac:dyDescent="0.25">
      <c r="A42" s="57" t="s">
        <v>101</v>
      </c>
      <c r="B42" s="77"/>
      <c r="C42" s="77"/>
      <c r="D42" s="61">
        <f t="shared" si="12"/>
        <v>1004</v>
      </c>
      <c r="E42" s="83">
        <f t="shared" ref="E42:F42" si="14">E36+E37+E38+E39+E40+E41</f>
        <v>783</v>
      </c>
      <c r="F42" s="83">
        <f t="shared" si="14"/>
        <v>221</v>
      </c>
      <c r="G42" s="86">
        <f>F42/D42*100</f>
        <v>22.011952191235061</v>
      </c>
      <c r="H42" s="14"/>
      <c r="I42" s="14"/>
      <c r="J42" s="14"/>
      <c r="K42" s="14"/>
      <c r="L42" s="14"/>
      <c r="M42" s="14"/>
      <c r="N42" s="14"/>
    </row>
    <row r="43" spans="1:14" ht="15" customHeight="1" x14ac:dyDescent="0.25">
      <c r="A43" s="114" t="s">
        <v>35</v>
      </c>
      <c r="B43" s="114"/>
      <c r="C43" s="1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15" customHeight="1" x14ac:dyDescent="0.25">
      <c r="A44" s="7" t="s">
        <v>0</v>
      </c>
      <c r="B44" s="7" t="s">
        <v>1</v>
      </c>
      <c r="C44" s="7" t="s">
        <v>2</v>
      </c>
      <c r="D44" s="55" t="s">
        <v>97</v>
      </c>
      <c r="E44" s="55" t="s">
        <v>98</v>
      </c>
      <c r="F44" s="56" t="s">
        <v>99</v>
      </c>
      <c r="G44" s="55" t="s">
        <v>100</v>
      </c>
      <c r="H44" s="14"/>
      <c r="I44" s="14"/>
      <c r="J44" s="14"/>
      <c r="K44" s="14"/>
      <c r="L44" s="14"/>
      <c r="M44" s="14"/>
      <c r="N44" s="14"/>
    </row>
    <row r="45" spans="1:14" ht="15" customHeight="1" x14ac:dyDescent="0.25">
      <c r="A45" s="4" t="s">
        <v>58</v>
      </c>
      <c r="B45" s="4" t="s">
        <v>75</v>
      </c>
      <c r="C45" s="4" t="s">
        <v>4</v>
      </c>
      <c r="D45">
        <f>E45+F45</f>
        <v>39</v>
      </c>
      <c r="E45">
        <v>35</v>
      </c>
      <c r="F45" s="14">
        <v>4</v>
      </c>
      <c r="G45" s="16">
        <f>F45/D45*100</f>
        <v>10.256410256410255</v>
      </c>
      <c r="H45" s="14"/>
      <c r="I45" s="14"/>
      <c r="J45" s="16"/>
      <c r="K45" s="14"/>
      <c r="L45" s="14"/>
      <c r="M45" s="14"/>
      <c r="N45" s="14"/>
    </row>
    <row r="46" spans="1:14" ht="15" customHeight="1" x14ac:dyDescent="0.25">
      <c r="A46" s="36" t="s">
        <v>59</v>
      </c>
      <c r="B46" s="36" t="s">
        <v>60</v>
      </c>
      <c r="C46" s="36" t="s">
        <v>4</v>
      </c>
      <c r="D46">
        <f t="shared" ref="D46:D49" si="15">E46+F46</f>
        <v>131</v>
      </c>
      <c r="E46">
        <v>121</v>
      </c>
      <c r="F46" s="14">
        <v>10</v>
      </c>
      <c r="G46" s="16">
        <f t="shared" ref="G46:G48" si="16">F46/D46*100</f>
        <v>7.6335877862595423</v>
      </c>
      <c r="H46" s="14"/>
      <c r="I46" s="14"/>
      <c r="J46" s="16"/>
      <c r="K46" s="14"/>
      <c r="L46" s="14"/>
      <c r="M46" s="14"/>
      <c r="N46" s="14"/>
    </row>
    <row r="47" spans="1:14" ht="15" customHeight="1" x14ac:dyDescent="0.25">
      <c r="A47" s="4" t="s">
        <v>33</v>
      </c>
      <c r="B47" s="4" t="s">
        <v>34</v>
      </c>
      <c r="C47" s="4" t="s">
        <v>4</v>
      </c>
      <c r="D47">
        <f t="shared" si="15"/>
        <v>163</v>
      </c>
      <c r="E47">
        <v>125</v>
      </c>
      <c r="F47" s="14">
        <v>38</v>
      </c>
      <c r="G47" s="93">
        <f t="shared" si="16"/>
        <v>23.312883435582819</v>
      </c>
      <c r="H47" s="14"/>
      <c r="I47" s="14"/>
      <c r="J47" s="16"/>
      <c r="K47" s="14"/>
      <c r="L47" s="14"/>
      <c r="M47" s="14"/>
      <c r="N47" s="14"/>
    </row>
    <row r="48" spans="1:14" ht="15" customHeight="1" x14ac:dyDescent="0.25">
      <c r="A48" s="4" t="s">
        <v>76</v>
      </c>
      <c r="B48" s="4" t="s">
        <v>77</v>
      </c>
      <c r="C48" s="4" t="s">
        <v>4</v>
      </c>
      <c r="D48">
        <f t="shared" si="15"/>
        <v>267</v>
      </c>
      <c r="E48">
        <v>252</v>
      </c>
      <c r="F48" s="14">
        <v>15</v>
      </c>
      <c r="G48" s="89">
        <f t="shared" si="16"/>
        <v>5.6179775280898872</v>
      </c>
      <c r="H48" s="14"/>
      <c r="I48" s="14"/>
      <c r="J48" s="16"/>
      <c r="K48" s="14"/>
      <c r="L48" s="14"/>
      <c r="M48" s="14"/>
      <c r="N48" s="14"/>
    </row>
    <row r="49" spans="1:14" ht="15" customHeight="1" x14ac:dyDescent="0.25">
      <c r="A49" s="58" t="s">
        <v>101</v>
      </c>
      <c r="B49" s="76"/>
      <c r="C49" s="76"/>
      <c r="D49" s="61">
        <f t="shared" si="15"/>
        <v>600</v>
      </c>
      <c r="E49" s="61">
        <f t="shared" ref="E49:F49" si="17">E45+E46+E47+E48</f>
        <v>533</v>
      </c>
      <c r="F49" s="61">
        <f t="shared" si="17"/>
        <v>67</v>
      </c>
      <c r="G49" s="70">
        <f>F49/D49*100</f>
        <v>11.166666666666666</v>
      </c>
      <c r="H49" s="14"/>
      <c r="I49" s="14"/>
      <c r="J49" s="16"/>
      <c r="K49" s="14"/>
      <c r="L49" s="14"/>
      <c r="M49" s="14"/>
      <c r="N49" s="14"/>
    </row>
    <row r="50" spans="1:14" ht="15" customHeight="1" x14ac:dyDescent="0.25">
      <c r="A50" s="115" t="s">
        <v>41</v>
      </c>
      <c r="B50" s="115"/>
      <c r="C50" s="115"/>
      <c r="F50" s="14"/>
      <c r="G50" s="14"/>
      <c r="H50" s="14"/>
      <c r="I50" s="14"/>
      <c r="J50" s="14"/>
      <c r="K50" s="14"/>
      <c r="L50" s="14"/>
      <c r="M50" s="14"/>
      <c r="N50" s="14"/>
    </row>
    <row r="51" spans="1:14" ht="15" customHeight="1" x14ac:dyDescent="0.25">
      <c r="A51" s="1" t="s">
        <v>0</v>
      </c>
      <c r="B51" s="2" t="s">
        <v>1</v>
      </c>
      <c r="C51" s="2" t="s">
        <v>2</v>
      </c>
      <c r="D51" s="55" t="s">
        <v>97</v>
      </c>
      <c r="E51" s="55" t="s">
        <v>98</v>
      </c>
      <c r="F51" s="56" t="s">
        <v>99</v>
      </c>
      <c r="G51" s="55" t="s">
        <v>100</v>
      </c>
      <c r="H51" s="21"/>
      <c r="I51" s="21"/>
      <c r="J51" s="14"/>
      <c r="K51" s="14"/>
      <c r="L51" s="14"/>
      <c r="M51" s="14"/>
      <c r="N51" s="14"/>
    </row>
    <row r="52" spans="1:14" ht="15" customHeight="1" x14ac:dyDescent="0.25">
      <c r="A52" s="4" t="s">
        <v>36</v>
      </c>
      <c r="B52" s="3" t="s">
        <v>37</v>
      </c>
      <c r="C52" s="4" t="s">
        <v>7</v>
      </c>
      <c r="D52" s="64">
        <f>E52+F52</f>
        <v>225</v>
      </c>
      <c r="E52" s="64">
        <v>135</v>
      </c>
      <c r="F52" s="63">
        <v>90</v>
      </c>
      <c r="G52" s="96">
        <f>F52/D52*100</f>
        <v>40</v>
      </c>
      <c r="H52" s="22"/>
      <c r="I52" s="22"/>
      <c r="J52" s="14"/>
      <c r="K52" s="16"/>
      <c r="L52" s="14"/>
      <c r="M52" s="14"/>
      <c r="N52" s="14"/>
    </row>
    <row r="53" spans="1:14" ht="15" customHeight="1" x14ac:dyDescent="0.25">
      <c r="A53" s="4" t="s">
        <v>54</v>
      </c>
      <c r="B53" s="3" t="s">
        <v>55</v>
      </c>
      <c r="C53" s="4" t="s">
        <v>7</v>
      </c>
      <c r="D53" s="64">
        <f t="shared" ref="D53:D55" si="18">E53+F53</f>
        <v>196</v>
      </c>
      <c r="E53" s="64">
        <v>147</v>
      </c>
      <c r="F53" s="63">
        <v>49</v>
      </c>
      <c r="G53" s="73">
        <f t="shared" ref="G53:G55" si="19">F53/D53*100</f>
        <v>25</v>
      </c>
      <c r="H53" s="22"/>
      <c r="I53" s="22"/>
      <c r="J53" s="14"/>
      <c r="K53" s="16"/>
      <c r="L53" s="14"/>
      <c r="M53" s="14"/>
      <c r="N53" s="14"/>
    </row>
    <row r="54" spans="1:14" ht="15" customHeight="1" x14ac:dyDescent="0.25">
      <c r="A54" s="39" t="s">
        <v>38</v>
      </c>
      <c r="B54" s="40" t="s">
        <v>39</v>
      </c>
      <c r="C54" s="42" t="s">
        <v>7</v>
      </c>
      <c r="D54" s="64">
        <f t="shared" si="18"/>
        <v>179</v>
      </c>
      <c r="E54" s="65">
        <v>153</v>
      </c>
      <c r="F54" s="66">
        <v>26</v>
      </c>
      <c r="G54" s="92">
        <f t="shared" si="19"/>
        <v>14.52513966480447</v>
      </c>
      <c r="H54" s="22"/>
      <c r="I54" s="22"/>
      <c r="J54" s="14"/>
      <c r="K54" s="16"/>
      <c r="L54" s="14"/>
      <c r="M54" s="14"/>
      <c r="N54" s="14"/>
    </row>
    <row r="55" spans="1:14" ht="15" customHeight="1" x14ac:dyDescent="0.25">
      <c r="A55" s="5" t="s">
        <v>40</v>
      </c>
      <c r="B55" s="10" t="s">
        <v>94</v>
      </c>
      <c r="C55" s="5" t="s">
        <v>7</v>
      </c>
      <c r="D55" s="64">
        <f t="shared" si="18"/>
        <v>152</v>
      </c>
      <c r="E55" s="64">
        <v>119</v>
      </c>
      <c r="F55" s="67">
        <v>33</v>
      </c>
      <c r="G55" s="74">
        <f t="shared" si="19"/>
        <v>21.710526315789476</v>
      </c>
      <c r="H55" s="23"/>
      <c r="I55" s="23"/>
      <c r="J55" s="14"/>
      <c r="K55" s="16"/>
      <c r="L55" s="14"/>
      <c r="M55" s="14"/>
      <c r="N55" s="14"/>
    </row>
    <row r="56" spans="1:14" ht="15" customHeight="1" x14ac:dyDescent="0.25">
      <c r="A56" s="57" t="s">
        <v>101</v>
      </c>
      <c r="B56" s="77"/>
      <c r="C56" s="77"/>
      <c r="D56" s="68">
        <f>D52+D53+D54+D55</f>
        <v>752</v>
      </c>
      <c r="E56" s="68">
        <f t="shared" ref="E56:F56" si="20">E52+E53+E54+E55</f>
        <v>554</v>
      </c>
      <c r="F56" s="68">
        <f t="shared" si="20"/>
        <v>198</v>
      </c>
      <c r="G56" s="75">
        <f>F56/D56*100</f>
        <v>26.329787234042552</v>
      </c>
      <c r="H56" s="14"/>
      <c r="I56" s="14"/>
      <c r="J56" s="14"/>
      <c r="K56" s="16"/>
      <c r="L56" s="14"/>
      <c r="M56" s="14"/>
      <c r="N56" s="14"/>
    </row>
    <row r="57" spans="1:14" ht="15" customHeight="1" x14ac:dyDescent="0.25">
      <c r="A57" s="114" t="s">
        <v>56</v>
      </c>
      <c r="B57" s="114"/>
      <c r="C57" s="1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ht="15" customHeight="1" x14ac:dyDescent="0.25">
      <c r="A58" s="1" t="s">
        <v>0</v>
      </c>
      <c r="B58" s="2" t="s">
        <v>1</v>
      </c>
      <c r="C58" s="2" t="s">
        <v>2</v>
      </c>
      <c r="D58" s="55" t="s">
        <v>97</v>
      </c>
      <c r="E58" s="55" t="s">
        <v>98</v>
      </c>
      <c r="F58" s="56" t="s">
        <v>99</v>
      </c>
      <c r="G58" s="55" t="s">
        <v>100</v>
      </c>
      <c r="H58" s="14"/>
      <c r="I58" s="14"/>
      <c r="J58" s="24"/>
      <c r="K58" s="24"/>
      <c r="L58" s="24"/>
      <c r="M58" s="24"/>
      <c r="N58" s="14"/>
    </row>
    <row r="59" spans="1:14" ht="15" customHeight="1" x14ac:dyDescent="0.25">
      <c r="A59" s="5" t="s">
        <v>42</v>
      </c>
      <c r="B59" s="5" t="s">
        <v>51</v>
      </c>
      <c r="C59" s="5" t="s">
        <v>4</v>
      </c>
      <c r="D59">
        <f>E59+F59</f>
        <v>164</v>
      </c>
      <c r="E59">
        <v>123</v>
      </c>
      <c r="F59" s="14">
        <v>41</v>
      </c>
      <c r="G59" s="16">
        <f>F59/D59*100</f>
        <v>25</v>
      </c>
      <c r="H59" s="14"/>
      <c r="I59" s="14"/>
      <c r="J59" s="24"/>
      <c r="K59" s="25"/>
      <c r="L59" s="24"/>
      <c r="M59" s="26"/>
      <c r="N59" s="14"/>
    </row>
    <row r="60" spans="1:14" ht="15" customHeight="1" x14ac:dyDescent="0.25">
      <c r="A60" s="5" t="s">
        <v>43</v>
      </c>
      <c r="B60" s="5" t="s">
        <v>44</v>
      </c>
      <c r="C60" s="5" t="s">
        <v>32</v>
      </c>
      <c r="D60">
        <f t="shared" ref="D60:D65" si="21">E60+F60</f>
        <v>148</v>
      </c>
      <c r="E60">
        <v>144</v>
      </c>
      <c r="F60" s="14">
        <v>4</v>
      </c>
      <c r="G60" s="16">
        <f t="shared" ref="G60:G65" si="22">F60/D60*100</f>
        <v>2.7027027027027026</v>
      </c>
      <c r="H60" s="14"/>
      <c r="I60" s="14"/>
      <c r="J60" s="14"/>
      <c r="K60" s="16"/>
      <c r="L60" s="14"/>
      <c r="M60" s="27"/>
      <c r="N60" s="14"/>
    </row>
    <row r="61" spans="1:14" ht="15" customHeight="1" x14ac:dyDescent="0.25">
      <c r="A61" s="5" t="s">
        <v>45</v>
      </c>
      <c r="B61" s="5" t="s">
        <v>104</v>
      </c>
      <c r="C61" s="5" t="s">
        <v>4</v>
      </c>
      <c r="D61">
        <f t="shared" si="21"/>
        <v>170</v>
      </c>
      <c r="E61">
        <v>146</v>
      </c>
      <c r="F61" s="14">
        <v>24</v>
      </c>
      <c r="G61" s="16">
        <f t="shared" si="22"/>
        <v>14.117647058823529</v>
      </c>
      <c r="H61" s="14"/>
      <c r="I61" s="14"/>
      <c r="J61" s="14"/>
      <c r="K61" s="16"/>
      <c r="L61" s="14"/>
      <c r="M61" s="27"/>
      <c r="N61" s="14"/>
    </row>
    <row r="62" spans="1:14" ht="15" customHeight="1" x14ac:dyDescent="0.25">
      <c r="A62" s="45" t="s">
        <v>46</v>
      </c>
      <c r="B62" s="45" t="s">
        <v>95</v>
      </c>
      <c r="C62" s="5" t="s">
        <v>96</v>
      </c>
      <c r="D62">
        <f t="shared" si="21"/>
        <v>119</v>
      </c>
      <c r="E62" s="82">
        <v>99</v>
      </c>
      <c r="F62" s="28">
        <v>20</v>
      </c>
      <c r="G62" s="16">
        <f t="shared" si="22"/>
        <v>16.806722689075631</v>
      </c>
      <c r="H62" s="29"/>
      <c r="I62" s="28"/>
      <c r="J62" s="28"/>
      <c r="K62" s="30"/>
      <c r="L62" s="28"/>
      <c r="M62" s="31"/>
      <c r="N62" s="14"/>
    </row>
    <row r="63" spans="1:14" ht="15" customHeight="1" x14ac:dyDescent="0.25">
      <c r="A63" s="5" t="s">
        <v>47</v>
      </c>
      <c r="B63" s="5" t="s">
        <v>48</v>
      </c>
      <c r="C63" s="5" t="s">
        <v>7</v>
      </c>
      <c r="D63">
        <f t="shared" si="21"/>
        <v>142</v>
      </c>
      <c r="E63" s="43">
        <v>140</v>
      </c>
      <c r="F63" s="28">
        <v>2</v>
      </c>
      <c r="G63" s="89">
        <f t="shared" si="22"/>
        <v>1.4084507042253522</v>
      </c>
      <c r="H63" s="29"/>
      <c r="I63" s="28"/>
      <c r="J63" s="28"/>
      <c r="K63" s="30"/>
      <c r="L63" s="28"/>
      <c r="M63" s="31"/>
      <c r="N63" s="14"/>
    </row>
    <row r="64" spans="1:14" ht="15" customHeight="1" x14ac:dyDescent="0.25">
      <c r="A64" s="5" t="s">
        <v>49</v>
      </c>
      <c r="B64" s="5" t="s">
        <v>50</v>
      </c>
      <c r="C64" s="5" t="s">
        <v>13</v>
      </c>
      <c r="D64">
        <f t="shared" si="21"/>
        <v>83</v>
      </c>
      <c r="E64" s="43">
        <v>58</v>
      </c>
      <c r="F64" s="28">
        <v>25</v>
      </c>
      <c r="G64" s="93">
        <f t="shared" si="22"/>
        <v>30.120481927710845</v>
      </c>
      <c r="H64" s="32"/>
      <c r="I64" s="14"/>
      <c r="J64" s="14"/>
      <c r="K64" s="16"/>
      <c r="L64" s="14"/>
      <c r="M64" s="27"/>
      <c r="N64" s="14"/>
    </row>
    <row r="65" spans="1:14" ht="15" customHeight="1" x14ac:dyDescent="0.25">
      <c r="A65" s="5" t="s">
        <v>83</v>
      </c>
      <c r="B65" s="5" t="s">
        <v>84</v>
      </c>
      <c r="C65" s="5" t="s">
        <v>32</v>
      </c>
      <c r="D65">
        <f t="shared" si="21"/>
        <v>63</v>
      </c>
      <c r="E65" s="43">
        <v>50</v>
      </c>
      <c r="F65" s="28">
        <v>13</v>
      </c>
      <c r="G65" s="16">
        <f t="shared" si="22"/>
        <v>20.634920634920633</v>
      </c>
      <c r="H65" s="29"/>
      <c r="I65" s="28"/>
      <c r="J65" s="28"/>
      <c r="K65" s="30"/>
      <c r="L65" s="28"/>
      <c r="M65" s="31"/>
      <c r="N65" s="14"/>
    </row>
    <row r="66" spans="1:14" ht="15" customHeight="1" x14ac:dyDescent="0.25">
      <c r="A66" s="59" t="s">
        <v>101</v>
      </c>
      <c r="B66" s="78"/>
      <c r="C66" s="78"/>
      <c r="D66" s="61">
        <f>E66+F66</f>
        <v>889</v>
      </c>
      <c r="E66" s="69">
        <f t="shared" ref="E66:F66" si="23">E59+E60+E61+E62+E63+E64+E65</f>
        <v>760</v>
      </c>
      <c r="F66" s="69">
        <f t="shared" si="23"/>
        <v>129</v>
      </c>
      <c r="G66" s="70">
        <f>F66/D66*100</f>
        <v>14.510686164229472</v>
      </c>
      <c r="H66" s="28"/>
      <c r="I66" s="28"/>
      <c r="J66" s="28"/>
      <c r="K66" s="30"/>
      <c r="L66" s="28"/>
      <c r="M66" s="31"/>
      <c r="N66" s="14"/>
    </row>
    <row r="67" spans="1:14" x14ac:dyDescent="0.25">
      <c r="C67" s="50"/>
      <c r="D67" s="52"/>
      <c r="E67" s="52"/>
      <c r="F67" s="33"/>
      <c r="G67" s="33"/>
      <c r="H67" s="33"/>
      <c r="I67" s="33"/>
      <c r="J67" s="33"/>
      <c r="K67" s="34"/>
      <c r="L67" s="33"/>
      <c r="M67" s="34"/>
      <c r="N67" s="33"/>
    </row>
    <row r="68" spans="1:14" x14ac:dyDescent="0.25">
      <c r="A68" t="s">
        <v>114</v>
      </c>
      <c r="C68" s="51"/>
      <c r="D68" s="52"/>
      <c r="E68" s="52"/>
    </row>
    <row r="69" spans="1:14" x14ac:dyDescent="0.25">
      <c r="A69" s="104" t="s">
        <v>105</v>
      </c>
      <c r="B69" s="104" t="s">
        <v>118</v>
      </c>
      <c r="C69" s="104" t="s">
        <v>119</v>
      </c>
      <c r="D69" s="104" t="s">
        <v>115</v>
      </c>
    </row>
    <row r="70" spans="1:14" x14ac:dyDescent="0.25">
      <c r="A70" t="s">
        <v>106</v>
      </c>
      <c r="B70" s="106">
        <v>98</v>
      </c>
      <c r="C70" s="106">
        <v>623</v>
      </c>
      <c r="D70">
        <v>15.7</v>
      </c>
    </row>
    <row r="71" spans="1:14" x14ac:dyDescent="0.25">
      <c r="A71" t="s">
        <v>107</v>
      </c>
      <c r="B71" s="106">
        <v>168</v>
      </c>
      <c r="C71" s="106">
        <v>796</v>
      </c>
      <c r="D71">
        <v>21.1</v>
      </c>
    </row>
    <row r="72" spans="1:14" x14ac:dyDescent="0.25">
      <c r="A72" s="11" t="s">
        <v>108</v>
      </c>
      <c r="B72" s="105">
        <v>92</v>
      </c>
      <c r="C72" s="106">
        <v>444</v>
      </c>
      <c r="D72">
        <v>20.7</v>
      </c>
    </row>
    <row r="73" spans="1:14" x14ac:dyDescent="0.25">
      <c r="A73" s="101" t="s">
        <v>109</v>
      </c>
      <c r="B73" s="105">
        <v>232</v>
      </c>
      <c r="C73" s="106">
        <v>952</v>
      </c>
      <c r="D73">
        <v>24.1</v>
      </c>
    </row>
    <row r="74" spans="1:14" x14ac:dyDescent="0.25">
      <c r="A74" s="101" t="s">
        <v>112</v>
      </c>
      <c r="B74" s="105">
        <v>221</v>
      </c>
      <c r="C74" s="106">
        <v>1004</v>
      </c>
      <c r="D74">
        <v>22</v>
      </c>
    </row>
    <row r="75" spans="1:14" x14ac:dyDescent="0.25">
      <c r="A75" s="102" t="s">
        <v>110</v>
      </c>
      <c r="B75" s="105">
        <v>67</v>
      </c>
      <c r="C75" s="106">
        <v>600</v>
      </c>
      <c r="D75">
        <v>11.2</v>
      </c>
    </row>
    <row r="76" spans="1:14" x14ac:dyDescent="0.25">
      <c r="A76" s="103" t="s">
        <v>111</v>
      </c>
      <c r="B76" s="20">
        <v>198</v>
      </c>
      <c r="C76" s="106">
        <v>752</v>
      </c>
      <c r="D76">
        <v>26.3</v>
      </c>
    </row>
    <row r="77" spans="1:14" x14ac:dyDescent="0.25">
      <c r="A77" s="103" t="s">
        <v>113</v>
      </c>
      <c r="B77" s="20">
        <v>129</v>
      </c>
      <c r="C77" s="106">
        <v>889</v>
      </c>
      <c r="D77">
        <v>14.5</v>
      </c>
    </row>
    <row r="78" spans="1:14" x14ac:dyDescent="0.25">
      <c r="A78" s="113" t="s">
        <v>117</v>
      </c>
      <c r="B78" s="107">
        <f>SUM(B70:B77)</f>
        <v>1205</v>
      </c>
      <c r="C78" s="108">
        <f>SUM(C70:C77)</f>
        <v>6060</v>
      </c>
      <c r="D78" s="109">
        <f>B78/C78*100</f>
        <v>19.884488448844884</v>
      </c>
    </row>
    <row r="79" spans="1:14" x14ac:dyDescent="0.25">
      <c r="A79" s="11"/>
      <c r="B79" s="14"/>
    </row>
    <row r="80" spans="1:14" x14ac:dyDescent="0.25">
      <c r="A80" s="12"/>
      <c r="B80" s="14"/>
    </row>
    <row r="81" spans="1:2" ht="15.75" x14ac:dyDescent="0.25">
      <c r="A81" s="33"/>
      <c r="B81" s="35"/>
    </row>
    <row r="82" spans="1:2" x14ac:dyDescent="0.25">
      <c r="A82" s="14"/>
      <c r="B82" s="14"/>
    </row>
  </sheetData>
  <mergeCells count="8">
    <mergeCell ref="A43:C43"/>
    <mergeCell ref="A50:C50"/>
    <mergeCell ref="A57:C57"/>
    <mergeCell ref="A1:C1"/>
    <mergeCell ref="A19:C19"/>
    <mergeCell ref="A27:C27"/>
    <mergeCell ref="A11:C11"/>
    <mergeCell ref="A34:C34"/>
  </mergeCells>
  <pageMargins left="0.25" right="0.25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 únss Žilina</dc:creator>
  <cp:lastModifiedBy>frcova</cp:lastModifiedBy>
  <cp:lastPrinted>2014-09-22T11:08:34Z</cp:lastPrinted>
  <dcterms:created xsi:type="dcterms:W3CDTF">2014-08-22T08:37:34Z</dcterms:created>
  <dcterms:modified xsi:type="dcterms:W3CDTF">2024-10-15T12:00:23Z</dcterms:modified>
</cp:coreProperties>
</file>