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0\EON\zverenenie web\"/>
    </mc:Choice>
  </mc:AlternateContent>
  <bookViews>
    <workbookView xWindow="0" yWindow="0" windowWidth="23040" windowHeight="7752"/>
  </bookViews>
  <sheets>
    <sheet name="08_PO_EON_2020" sheetId="11" r:id="rId1"/>
  </sheets>
  <calcPr calcId="162913"/>
</workbook>
</file>

<file path=xl/calcChain.xml><?xml version="1.0" encoding="utf-8"?>
<calcChain xmlns="http://schemas.openxmlformats.org/spreadsheetml/2006/main">
  <c r="F20" i="11" l="1"/>
  <c r="E20" i="11"/>
  <c r="D20" i="11"/>
  <c r="F19" i="11"/>
  <c r="E19" i="11"/>
  <c r="F14" i="11"/>
  <c r="E14" i="11"/>
  <c r="F12" i="11"/>
  <c r="E12" i="11"/>
  <c r="F10" i="11"/>
  <c r="E10" i="11"/>
  <c r="F6" i="11"/>
  <c r="E6" i="11"/>
  <c r="F5" i="11"/>
  <c r="E5" i="11"/>
  <c r="F4" i="11"/>
  <c r="E4" i="11"/>
  <c r="D24" i="11"/>
  <c r="D19" i="11"/>
  <c r="D16" i="11"/>
  <c r="D12" i="11"/>
  <c r="D10" i="11"/>
  <c r="D29" i="11" l="1"/>
  <c r="F29" i="11"/>
  <c r="E29" i="11"/>
</calcChain>
</file>

<file path=xl/sharedStrings.xml><?xml version="1.0" encoding="utf-8"?>
<sst xmlns="http://schemas.openxmlformats.org/spreadsheetml/2006/main" count="57" uniqueCount="56">
  <si>
    <t>Cestovné</t>
  </si>
  <si>
    <t>Nájomné</t>
  </si>
  <si>
    <t>Zákonné sociálne odvody ku mzdám</t>
  </si>
  <si>
    <t>Stravné</t>
  </si>
  <si>
    <t>Poplatky banke</t>
  </si>
  <si>
    <t>Metodická činnosť a projekty</t>
  </si>
  <si>
    <t>PHM</t>
  </si>
  <si>
    <t xml:space="preserve">Ekonomicky oprávnené náklady, ods. 5, Zák. č. 448/2008 </t>
  </si>
  <si>
    <t>ŠSP</t>
  </si>
  <si>
    <t>SR</t>
  </si>
  <si>
    <t>Krajské stredisko Prešov</t>
  </si>
  <si>
    <t>Poistenie</t>
  </si>
  <si>
    <t>610 mzdy</t>
  </si>
  <si>
    <t>642015 NM nemocenské</t>
  </si>
  <si>
    <t>620 odvody</t>
  </si>
  <si>
    <t>631001 cestovné</t>
  </si>
  <si>
    <t>632001 energie elektrina</t>
  </si>
  <si>
    <t>632001 energie plyn</t>
  </si>
  <si>
    <t>632002 vodné a stočné</t>
  </si>
  <si>
    <t>632003 poštové</t>
  </si>
  <si>
    <t>633006 kanc, hyg, čisť, dezinf mat</t>
  </si>
  <si>
    <t>633010 pracovné pomôcky (odevy, ochranné)</t>
  </si>
  <si>
    <t>634001 PHM</t>
  </si>
  <si>
    <t>634002 servis SMV</t>
  </si>
  <si>
    <t>636001 nájomné</t>
  </si>
  <si>
    <t>637001 školenia, semináre, konf.</t>
  </si>
  <si>
    <t>637004 vedenie účtovníctva</t>
  </si>
  <si>
    <t>637005 audit účtovníctva</t>
  </si>
  <si>
    <t>637005 metodická činnosť</t>
  </si>
  <si>
    <t>637012 poplatky banke</t>
  </si>
  <si>
    <t>637014 stravné</t>
  </si>
  <si>
    <t>637015 poistenie</t>
  </si>
  <si>
    <t>637035 dane a poplatky (odpad, RTVS)</t>
  </si>
  <si>
    <t>2020</t>
  </si>
  <si>
    <t>Mzdové náklady</t>
  </si>
  <si>
    <t>Náhrady miezd - nemocenské</t>
  </si>
  <si>
    <t>Energie elektrina</t>
  </si>
  <si>
    <t>Energie plyn</t>
  </si>
  <si>
    <t>Vodné a stočné</t>
  </si>
  <si>
    <t>Telefóny, internet, prenos dát</t>
  </si>
  <si>
    <t>Poštové</t>
  </si>
  <si>
    <t>632004 internet a prenos dát, 632005 telefóny</t>
  </si>
  <si>
    <t>Materiál (kanc., hyg. a čisť, dezinfekcia)</t>
  </si>
  <si>
    <t>Pracovné pomôcky (odevy, ochranné)</t>
  </si>
  <si>
    <t>Servis SMV</t>
  </si>
  <si>
    <t>Poistenie a poplatky (PZP SMV)</t>
  </si>
  <si>
    <t>634003 poistenie PZP SMV, 634005 poplatky karty, parkovné</t>
  </si>
  <si>
    <t>Revízie (PO, BOZP a zdrav. dohľad)</t>
  </si>
  <si>
    <t>Školenia, semináre, konferencie</t>
  </si>
  <si>
    <t>Audit účtovníctva ÚNSS - povinný</t>
  </si>
  <si>
    <t>637004 revízie, zdrav. Dohľad, 637034 vstupné prehliadky</t>
  </si>
  <si>
    <t>Služby IKT a podpora softvéru</t>
  </si>
  <si>
    <t>637040 služby IKT, 637040 podpora sw</t>
  </si>
  <si>
    <t>Dane a poplatky (odpad, RTVS)</t>
  </si>
  <si>
    <t>EON SPOLU</t>
  </si>
  <si>
    <t>Vedenie účtovníctva, ostatné všeob.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</si>
</sst>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7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horizontal="left" indent="1"/>
    </xf>
    <xf numFmtId="4" fontId="0" fillId="0" borderId="0" xfId="0" applyNumberFormat="1"/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5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4" fillId="0" borderId="0" xfId="0" applyFont="1"/>
    <xf numFmtId="0" fontId="0" fillId="2" borderId="12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18" xfId="0" applyFill="1" applyBorder="1" applyAlignment="1">
      <alignment horizontal="left" indent="1"/>
    </xf>
    <xf numFmtId="0" fontId="0" fillId="2" borderId="20" xfId="0" applyFill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167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0" fillId="2" borderId="13" xfId="0" applyNumberFormat="1" applyFill="1" applyBorder="1"/>
    <xf numFmtId="167" fontId="0" fillId="5" borderId="13" xfId="0" applyNumberFormat="1" applyFill="1" applyBorder="1"/>
    <xf numFmtId="167" fontId="0" fillId="4" borderId="10" xfId="0" applyNumberFormat="1" applyFill="1" applyBorder="1"/>
    <xf numFmtId="167" fontId="0" fillId="2" borderId="9" xfId="0" applyNumberFormat="1" applyFill="1" applyBorder="1"/>
    <xf numFmtId="167" fontId="0" fillId="5" borderId="9" xfId="0" applyNumberFormat="1" applyFill="1" applyBorder="1"/>
    <xf numFmtId="167" fontId="0" fillId="4" borderId="15" xfId="0" applyNumberFormat="1" applyFill="1" applyBorder="1"/>
    <xf numFmtId="167" fontId="0" fillId="2" borderId="4" xfId="0" applyNumberFormat="1" applyFill="1" applyBorder="1"/>
    <xf numFmtId="167" fontId="0" fillId="5" borderId="4" xfId="0" applyNumberFormat="1" applyFill="1" applyBorder="1"/>
    <xf numFmtId="167" fontId="0" fillId="4" borderId="17" xfId="0" applyNumberFormat="1" applyFill="1" applyBorder="1"/>
    <xf numFmtId="167" fontId="0" fillId="2" borderId="7" xfId="0" applyNumberFormat="1" applyFill="1" applyBorder="1"/>
    <xf numFmtId="167" fontId="0" fillId="5" borderId="7" xfId="0" applyNumberFormat="1" applyFill="1" applyBorder="1"/>
    <xf numFmtId="167" fontId="0" fillId="4" borderId="19" xfId="0" applyNumberFormat="1" applyFill="1" applyBorder="1"/>
    <xf numFmtId="167" fontId="0" fillId="2" borderId="8" xfId="0" applyNumberFormat="1" applyFill="1" applyBorder="1"/>
    <xf numFmtId="167" fontId="0" fillId="5" borderId="8" xfId="0" applyNumberFormat="1" applyFill="1" applyBorder="1"/>
    <xf numFmtId="167" fontId="0" fillId="4" borderId="21" xfId="0" applyNumberFormat="1" applyFill="1" applyBorder="1"/>
    <xf numFmtId="167" fontId="4" fillId="0" borderId="23" xfId="0" applyNumberFormat="1" applyFont="1" applyBorder="1"/>
    <xf numFmtId="167" fontId="0" fillId="0" borderId="0" xfId="0" applyNumberFormat="1"/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11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G9" sqref="G9"/>
    </sheetView>
  </sheetViews>
  <sheetFormatPr defaultRowHeight="14.4" x14ac:dyDescent="0.3"/>
  <cols>
    <col min="2" max="2" width="40" bestFit="1" customWidth="1"/>
    <col min="3" max="3" width="52.109375" hidden="1" customWidth="1"/>
    <col min="4" max="4" width="13.21875" style="42" bestFit="1" customWidth="1"/>
    <col min="5" max="6" width="10.44140625" style="42" bestFit="1" customWidth="1"/>
    <col min="8" max="8" width="9.33203125" bestFit="1" customWidth="1"/>
  </cols>
  <sheetData>
    <row r="1" spans="2:9" ht="28.2" customHeight="1" thickBot="1" x14ac:dyDescent="0.35">
      <c r="B1" s="43" t="s">
        <v>7</v>
      </c>
      <c r="C1" s="44"/>
      <c r="D1" s="44"/>
      <c r="E1" s="44"/>
      <c r="F1" s="45"/>
    </row>
    <row r="2" spans="2:9" s="1" customFormat="1" thickBot="1" x14ac:dyDescent="0.3">
      <c r="B2" s="2" t="s">
        <v>10</v>
      </c>
      <c r="C2" s="2" t="s">
        <v>10</v>
      </c>
      <c r="D2" s="22" t="s">
        <v>33</v>
      </c>
      <c r="E2" s="23" t="s">
        <v>8</v>
      </c>
      <c r="F2" s="24" t="s">
        <v>9</v>
      </c>
    </row>
    <row r="3" spans="2:9" s="1" customFormat="1" thickBot="1" x14ac:dyDescent="0.3">
      <c r="B3" s="5"/>
      <c r="C3" s="5"/>
      <c r="D3" s="25"/>
      <c r="E3" s="25"/>
      <c r="F3" s="25"/>
    </row>
    <row r="4" spans="2:9" x14ac:dyDescent="0.3">
      <c r="B4" s="14" t="s">
        <v>34</v>
      </c>
      <c r="C4" s="15" t="s">
        <v>12</v>
      </c>
      <c r="D4" s="26">
        <v>48908.140000000007</v>
      </c>
      <c r="E4" s="27">
        <f>14729.75+3150.32</f>
        <v>17880.07</v>
      </c>
      <c r="F4" s="28">
        <f>27877.74+3150.33</f>
        <v>31028.07</v>
      </c>
      <c r="H4" s="4"/>
      <c r="I4" s="4"/>
    </row>
    <row r="5" spans="2:9" x14ac:dyDescent="0.3">
      <c r="B5" s="16" t="s">
        <v>2</v>
      </c>
      <c r="C5" s="11" t="s">
        <v>14</v>
      </c>
      <c r="D5" s="29">
        <v>16852.11</v>
      </c>
      <c r="E5" s="30">
        <f>5033.8+1078.4</f>
        <v>6112.2000000000007</v>
      </c>
      <c r="F5" s="31">
        <f>9661.51+1078.4</f>
        <v>10739.91</v>
      </c>
      <c r="H5" s="4"/>
      <c r="I5" s="4"/>
    </row>
    <row r="6" spans="2:9" x14ac:dyDescent="0.3">
      <c r="B6" s="17" t="s">
        <v>0</v>
      </c>
      <c r="C6" s="12" t="s">
        <v>15</v>
      </c>
      <c r="D6" s="32">
        <v>1108.78</v>
      </c>
      <c r="E6" s="33">
        <f>700.12+7.65</f>
        <v>707.77</v>
      </c>
      <c r="F6" s="34">
        <f>393.36+7.65</f>
        <v>401.01</v>
      </c>
      <c r="H6" s="4"/>
    </row>
    <row r="7" spans="2:9" x14ac:dyDescent="0.3">
      <c r="B7" s="18" t="s">
        <v>36</v>
      </c>
      <c r="C7" s="9" t="s">
        <v>16</v>
      </c>
      <c r="D7" s="35">
        <v>616.44000000000005</v>
      </c>
      <c r="E7" s="36">
        <v>308.22000000000003</v>
      </c>
      <c r="F7" s="37">
        <v>308.22000000000003</v>
      </c>
      <c r="H7" s="4"/>
    </row>
    <row r="8" spans="2:9" x14ac:dyDescent="0.3">
      <c r="B8" s="19" t="s">
        <v>37</v>
      </c>
      <c r="C8" s="10" t="s">
        <v>17</v>
      </c>
      <c r="D8" s="38">
        <v>1911.43</v>
      </c>
      <c r="E8" s="39">
        <v>955.71</v>
      </c>
      <c r="F8" s="40">
        <v>955.72</v>
      </c>
    </row>
    <row r="9" spans="2:9" x14ac:dyDescent="0.3">
      <c r="B9" s="19" t="s">
        <v>38</v>
      </c>
      <c r="C9" s="10" t="s">
        <v>18</v>
      </c>
      <c r="D9" s="38">
        <v>146.46</v>
      </c>
      <c r="E9" s="39">
        <v>73.23</v>
      </c>
      <c r="F9" s="40">
        <v>73.23</v>
      </c>
    </row>
    <row r="10" spans="2:9" x14ac:dyDescent="0.3">
      <c r="B10" s="19" t="s">
        <v>39</v>
      </c>
      <c r="C10" s="10" t="s">
        <v>41</v>
      </c>
      <c r="D10" s="38">
        <f>489.06+212.41+32.96</f>
        <v>734.43000000000006</v>
      </c>
      <c r="E10" s="39">
        <f>244.53+122.68</f>
        <v>367.21000000000004</v>
      </c>
      <c r="F10" s="40">
        <f>244.53+122.69</f>
        <v>367.22</v>
      </c>
      <c r="H10" s="4"/>
    </row>
    <row r="11" spans="2:9" x14ac:dyDescent="0.3">
      <c r="B11" s="16" t="s">
        <v>40</v>
      </c>
      <c r="C11" s="11" t="s">
        <v>19</v>
      </c>
      <c r="D11" s="29">
        <v>200.5</v>
      </c>
      <c r="E11" s="30">
        <v>100.25</v>
      </c>
      <c r="F11" s="31">
        <v>100.25</v>
      </c>
      <c r="H11" s="4"/>
    </row>
    <row r="12" spans="2:9" x14ac:dyDescent="0.3">
      <c r="B12" s="18" t="s">
        <v>42</v>
      </c>
      <c r="C12" s="9" t="s">
        <v>20</v>
      </c>
      <c r="D12" s="35">
        <f>1923.31+3.5</f>
        <v>1926.81</v>
      </c>
      <c r="E12" s="36">
        <f>137.4+21.74+90.85+713.4</f>
        <v>963.39</v>
      </c>
      <c r="F12" s="37">
        <f>137.4+21.75+90.86+713.41</f>
        <v>963.42</v>
      </c>
      <c r="H12" s="42"/>
    </row>
    <row r="13" spans="2:9" x14ac:dyDescent="0.3">
      <c r="B13" s="16" t="s">
        <v>43</v>
      </c>
      <c r="C13" s="11" t="s">
        <v>21</v>
      </c>
      <c r="D13" s="29">
        <v>210</v>
      </c>
      <c r="E13" s="30">
        <v>105</v>
      </c>
      <c r="F13" s="31">
        <v>105</v>
      </c>
      <c r="H13" s="42"/>
    </row>
    <row r="14" spans="2:9" x14ac:dyDescent="0.3">
      <c r="B14" s="18" t="s">
        <v>6</v>
      </c>
      <c r="C14" s="9" t="s">
        <v>22</v>
      </c>
      <c r="D14" s="35">
        <v>216.20000000000005</v>
      </c>
      <c r="E14" s="36">
        <f>85.2+22.89</f>
        <v>108.09</v>
      </c>
      <c r="F14" s="37">
        <f>85.21+22.9</f>
        <v>108.10999999999999</v>
      </c>
      <c r="H14" s="42"/>
    </row>
    <row r="15" spans="2:9" x14ac:dyDescent="0.3">
      <c r="B15" s="19" t="s">
        <v>44</v>
      </c>
      <c r="C15" s="10" t="s">
        <v>23</v>
      </c>
      <c r="D15" s="38">
        <v>421.19</v>
      </c>
      <c r="E15" s="39">
        <v>210.59</v>
      </c>
      <c r="F15" s="40">
        <v>210.6</v>
      </c>
      <c r="H15" s="42"/>
    </row>
    <row r="16" spans="2:9" x14ac:dyDescent="0.3">
      <c r="B16" s="16" t="s">
        <v>45</v>
      </c>
      <c r="C16" s="11" t="s">
        <v>46</v>
      </c>
      <c r="D16" s="29">
        <f>189.91+6.6</f>
        <v>196.51</v>
      </c>
      <c r="E16" s="30">
        <v>98.25</v>
      </c>
      <c r="F16" s="31">
        <v>98.26</v>
      </c>
      <c r="H16" s="42"/>
    </row>
    <row r="17" spans="2:8" x14ac:dyDescent="0.3">
      <c r="B17" s="17" t="s">
        <v>1</v>
      </c>
      <c r="C17" s="12" t="s">
        <v>24</v>
      </c>
      <c r="D17" s="32">
        <v>251</v>
      </c>
      <c r="E17" s="33">
        <v>125.5</v>
      </c>
      <c r="F17" s="34">
        <v>125.5</v>
      </c>
    </row>
    <row r="18" spans="2:8" x14ac:dyDescent="0.3">
      <c r="B18" s="18" t="s">
        <v>48</v>
      </c>
      <c r="C18" s="6" t="s">
        <v>25</v>
      </c>
      <c r="D18" s="35">
        <v>10</v>
      </c>
      <c r="E18" s="36">
        <v>5</v>
      </c>
      <c r="F18" s="37">
        <v>5</v>
      </c>
    </row>
    <row r="19" spans="2:8" x14ac:dyDescent="0.3">
      <c r="B19" s="19" t="s">
        <v>47</v>
      </c>
      <c r="C19" s="7" t="s">
        <v>50</v>
      </c>
      <c r="D19" s="38">
        <f>175.2+20</f>
        <v>195.2</v>
      </c>
      <c r="E19" s="39">
        <f>87.6+10</f>
        <v>97.6</v>
      </c>
      <c r="F19" s="40">
        <f>87.6+10</f>
        <v>97.6</v>
      </c>
      <c r="H19" s="42"/>
    </row>
    <row r="20" spans="2:8" x14ac:dyDescent="0.3">
      <c r="B20" s="19" t="s">
        <v>55</v>
      </c>
      <c r="C20" s="7" t="s">
        <v>26</v>
      </c>
      <c r="D20" s="38">
        <f>2507+2.8</f>
        <v>2509.8000000000002</v>
      </c>
      <c r="E20" s="39">
        <f>1253.5+1.4</f>
        <v>1254.9000000000001</v>
      </c>
      <c r="F20" s="40">
        <f>1253.5+1.4</f>
        <v>1254.9000000000001</v>
      </c>
      <c r="H20" s="42"/>
    </row>
    <row r="21" spans="2:8" x14ac:dyDescent="0.3">
      <c r="B21" s="19" t="s">
        <v>49</v>
      </c>
      <c r="C21" s="7" t="s">
        <v>27</v>
      </c>
      <c r="D21" s="38">
        <v>400</v>
      </c>
      <c r="E21" s="39">
        <v>200</v>
      </c>
      <c r="F21" s="40">
        <v>200</v>
      </c>
    </row>
    <row r="22" spans="2:8" x14ac:dyDescent="0.3">
      <c r="B22" s="19" t="s">
        <v>5</v>
      </c>
      <c r="C22" s="7" t="s">
        <v>28</v>
      </c>
      <c r="D22" s="38">
        <v>1795.5</v>
      </c>
      <c r="E22" s="39">
        <v>897.75</v>
      </c>
      <c r="F22" s="40">
        <v>897.75</v>
      </c>
    </row>
    <row r="23" spans="2:8" x14ac:dyDescent="0.3">
      <c r="B23" s="19" t="s">
        <v>3</v>
      </c>
      <c r="C23" s="7" t="s">
        <v>30</v>
      </c>
      <c r="D23" s="38">
        <v>1390.5</v>
      </c>
      <c r="E23" s="39">
        <v>520.09</v>
      </c>
      <c r="F23" s="40">
        <v>870.41</v>
      </c>
    </row>
    <row r="24" spans="2:8" x14ac:dyDescent="0.3">
      <c r="B24" s="19" t="s">
        <v>51</v>
      </c>
      <c r="C24" s="7" t="s">
        <v>52</v>
      </c>
      <c r="D24" s="38">
        <f>3057.6+88.86</f>
        <v>3146.46</v>
      </c>
      <c r="E24" s="39">
        <v>1573.23</v>
      </c>
      <c r="F24" s="40">
        <v>1573.23</v>
      </c>
    </row>
    <row r="25" spans="2:8" x14ac:dyDescent="0.3">
      <c r="B25" s="19" t="s">
        <v>11</v>
      </c>
      <c r="C25" s="7" t="s">
        <v>31</v>
      </c>
      <c r="D25" s="38">
        <v>93.52000000000001</v>
      </c>
      <c r="E25" s="39">
        <v>46.76</v>
      </c>
      <c r="F25" s="40">
        <v>46.76</v>
      </c>
    </row>
    <row r="26" spans="2:8" x14ac:dyDescent="0.3">
      <c r="B26" s="19" t="s">
        <v>53</v>
      </c>
      <c r="C26" s="7" t="s">
        <v>32</v>
      </c>
      <c r="D26" s="38">
        <v>121.94999999999999</v>
      </c>
      <c r="E26" s="39">
        <v>60.97</v>
      </c>
      <c r="F26" s="40">
        <v>60.98</v>
      </c>
    </row>
    <row r="27" spans="2:8" x14ac:dyDescent="0.3">
      <c r="B27" s="16" t="s">
        <v>4</v>
      </c>
      <c r="C27" s="8" t="s">
        <v>29</v>
      </c>
      <c r="D27" s="29">
        <v>88.640000000000015</v>
      </c>
      <c r="E27" s="30">
        <v>44.32</v>
      </c>
      <c r="F27" s="31">
        <v>44.32</v>
      </c>
    </row>
    <row r="28" spans="2:8" x14ac:dyDescent="0.3">
      <c r="B28" s="17" t="s">
        <v>35</v>
      </c>
      <c r="C28" s="12" t="s">
        <v>13</v>
      </c>
      <c r="D28" s="32">
        <v>382.85</v>
      </c>
      <c r="E28" s="33">
        <v>123.62</v>
      </c>
      <c r="F28" s="34">
        <v>259.23</v>
      </c>
    </row>
    <row r="29" spans="2:8" s="13" customFormat="1" ht="14.4" customHeight="1" thickBot="1" x14ac:dyDescent="0.35">
      <c r="B29" s="20" t="s">
        <v>54</v>
      </c>
      <c r="C29" s="21"/>
      <c r="D29" s="41">
        <f>SUM(D4:D28)</f>
        <v>83834.42</v>
      </c>
      <c r="E29" s="41">
        <f t="shared" ref="E29:F29" si="0">SUM(E4:E28)</f>
        <v>32939.72</v>
      </c>
      <c r="F29" s="41">
        <f t="shared" si="0"/>
        <v>50894.700000000019</v>
      </c>
    </row>
    <row r="30" spans="2:8" ht="14.4" customHeight="1" x14ac:dyDescent="0.3">
      <c r="B30" s="3"/>
      <c r="C30" s="3"/>
    </row>
    <row r="31" spans="2:8" x14ac:dyDescent="0.3">
      <c r="B31" s="3"/>
      <c r="C31" s="3"/>
    </row>
    <row r="32" spans="2:8" x14ac:dyDescent="0.3">
      <c r="B32" s="3"/>
      <c r="C32" s="3"/>
    </row>
    <row r="33" spans="2:3" x14ac:dyDescent="0.3">
      <c r="B33" s="3"/>
      <c r="C33" s="3"/>
    </row>
    <row r="36" spans="2:3" x14ac:dyDescent="0.3">
      <c r="B36" s="3"/>
      <c r="C36" s="3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08_PO_EON_2020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2016-04-05T08:17:30Z</cp:lastPrinted>
  <dcterms:created xsi:type="dcterms:W3CDTF">2015-03-17T12:48:09Z</dcterms:created>
  <dcterms:modified xsi:type="dcterms:W3CDTF">2021-02-15T14:13:39Z</dcterms:modified>
</cp:coreProperties>
</file>