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20\EON\zverenenie web\"/>
    </mc:Choice>
  </mc:AlternateContent>
  <bookViews>
    <workbookView xWindow="0" yWindow="0" windowWidth="23040" windowHeight="7752"/>
  </bookViews>
  <sheets>
    <sheet name="EON_NR_2020" sheetId="25" r:id="rId1"/>
  </sheets>
  <calcPr calcId="162913"/>
</workbook>
</file>

<file path=xl/calcChain.xml><?xml version="1.0" encoding="utf-8"?>
<calcChain xmlns="http://schemas.openxmlformats.org/spreadsheetml/2006/main">
  <c r="E11" i="25" l="1"/>
  <c r="E13" i="25"/>
  <c r="E14" i="25"/>
  <c r="E18" i="25"/>
  <c r="E19" i="25"/>
  <c r="E20" i="25"/>
  <c r="E21" i="25"/>
  <c r="E22" i="25"/>
  <c r="E26" i="25"/>
  <c r="E27" i="25"/>
  <c r="E28" i="25"/>
  <c r="E29" i="25"/>
  <c r="E4" i="25"/>
  <c r="D6" i="25"/>
  <c r="E6" i="25" s="1"/>
  <c r="D7" i="25"/>
  <c r="E7" i="25" s="1"/>
  <c r="D8" i="25"/>
  <c r="E8" i="25" s="1"/>
  <c r="D9" i="25"/>
  <c r="E9" i="25" s="1"/>
  <c r="D10" i="25"/>
  <c r="E10" i="25" s="1"/>
  <c r="D12" i="25"/>
  <c r="E12" i="25" s="1"/>
  <c r="D16" i="25"/>
  <c r="D17" i="25"/>
  <c r="E17" i="25" s="1"/>
  <c r="D18" i="25"/>
  <c r="D19" i="25"/>
  <c r="D20" i="25"/>
  <c r="D21" i="25"/>
  <c r="D22" i="25"/>
  <c r="D23" i="25"/>
  <c r="E23" i="25" s="1"/>
  <c r="D24" i="25"/>
  <c r="E24" i="25" s="1"/>
  <c r="D25" i="25"/>
  <c r="D26" i="25"/>
  <c r="D27" i="25"/>
  <c r="D28" i="25"/>
  <c r="D29" i="25"/>
  <c r="C16" i="25"/>
  <c r="E16" i="25" s="1"/>
  <c r="C15" i="25"/>
  <c r="E15" i="25" s="1"/>
  <c r="C25" i="25"/>
  <c r="E25" i="25" s="1"/>
  <c r="C5" i="25"/>
  <c r="E5" i="25" s="1"/>
  <c r="C4" i="25"/>
  <c r="D4" i="25" s="1"/>
  <c r="C30" i="25" l="1"/>
  <c r="E30" i="25"/>
  <c r="D30" i="25" l="1"/>
</calcChain>
</file>

<file path=xl/sharedStrings.xml><?xml version="1.0" encoding="utf-8"?>
<sst xmlns="http://schemas.openxmlformats.org/spreadsheetml/2006/main" count="59" uniqueCount="58">
  <si>
    <t xml:space="preserve">Ekonomicky oprávnené náklady, ods. 5, Zák. č. 448/2008 </t>
  </si>
  <si>
    <t>Krajské stredisko Nitra</t>
  </si>
  <si>
    <t>ŠSP</t>
  </si>
  <si>
    <t>SR</t>
  </si>
  <si>
    <t>Zákonné sociálne odvody ku mzdám</t>
  </si>
  <si>
    <t>Stravné</t>
  </si>
  <si>
    <t>Cestovné</t>
  </si>
  <si>
    <t>Nájomné</t>
  </si>
  <si>
    <t>Metodická činnosť a projekty</t>
  </si>
  <si>
    <t>Poplatky banke</t>
  </si>
  <si>
    <t>2020</t>
  </si>
  <si>
    <t>Mzdové náklady</t>
  </si>
  <si>
    <t>610 mzdy, 637006 príspevok rekreácia</t>
  </si>
  <si>
    <t>620 odvody</t>
  </si>
  <si>
    <t>631001 cestovné</t>
  </si>
  <si>
    <t>Energie elektrina</t>
  </si>
  <si>
    <t>632001 energie elektrina</t>
  </si>
  <si>
    <t>Energie plyn</t>
  </si>
  <si>
    <t>632001 energie plyn</t>
  </si>
  <si>
    <t>Vodné a stočné</t>
  </si>
  <si>
    <t>632002 vodné a stočné</t>
  </si>
  <si>
    <t>Telefóny, internet, prenos dát</t>
  </si>
  <si>
    <t>632004 internet a prenos dát, 632005 telefóny</t>
  </si>
  <si>
    <t>Poštové</t>
  </si>
  <si>
    <t>632003 poštové</t>
  </si>
  <si>
    <t>Materiál (interiérové vybavenie)</t>
  </si>
  <si>
    <t>633001 interiér. vybavenie</t>
  </si>
  <si>
    <t>Materiál (výpočtová technika)</t>
  </si>
  <si>
    <t>633002 VT</t>
  </si>
  <si>
    <t>Materiál (kanc., hyg. a čisť, dezinfekcia)</t>
  </si>
  <si>
    <t>633006 kanc, hyg, čisť, dezinf mat</t>
  </si>
  <si>
    <t>636001 nájomné</t>
  </si>
  <si>
    <t>Školenia, semináre, konferencie</t>
  </si>
  <si>
    <t>637001 školenia, semináre, konf.</t>
  </si>
  <si>
    <t>Revízie (PO, BOZP a zdrav. dohľad)</t>
  </si>
  <si>
    <t>637004 revízie, zdrav. Dohľad, 637034 vstupné prehliadky</t>
  </si>
  <si>
    <t>Vedenie účtovníctva, ostatné všeob. služby</t>
  </si>
  <si>
    <t>637004 vedenie účtovníctva</t>
  </si>
  <si>
    <t>Audit účtovníctva ÚNSS - povinný</t>
  </si>
  <si>
    <t>637005 audit účtovníctva</t>
  </si>
  <si>
    <t>637005 metodická činnosť</t>
  </si>
  <si>
    <t>637014 stravné</t>
  </si>
  <si>
    <t>Služby IKT a podpora softvéru</t>
  </si>
  <si>
    <t>637040 služby IKT, 637040 podpora sw</t>
  </si>
  <si>
    <t>Poistenie</t>
  </si>
  <si>
    <t>637015 poistenie</t>
  </si>
  <si>
    <t>Dane a poplatky (odpad, RTVS)</t>
  </si>
  <si>
    <t>637035 dane a poplatky (odpad, RTVS)</t>
  </si>
  <si>
    <t>637012 poplatky banke</t>
  </si>
  <si>
    <t>Náhrady miezd - nemocenské</t>
  </si>
  <si>
    <t>642015 NM nemocenské</t>
  </si>
  <si>
    <t>EON SPOLU</t>
  </si>
  <si>
    <t>Opravy a údržba</t>
  </si>
  <si>
    <t>633002 opravy VT</t>
  </si>
  <si>
    <t>Kompenzačné a pracovné pomôcky (ochranné)</t>
  </si>
  <si>
    <t>633009 kompenzačné pomôcky, 633010 pracovné pomôcky (odevy, ochranné)</t>
  </si>
  <si>
    <t>PHM, poistenie PZP SMV</t>
  </si>
  <si>
    <t>634001 PHM, 634003 poistenie PZP SMV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</si>
</sst>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&quot;Sk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6">
    <xf numFmtId="0" fontId="0" fillId="0" borderId="0" xfId="0"/>
    <xf numFmtId="164" fontId="0" fillId="0" borderId="0" xfId="0" applyNumberFormat="1"/>
    <xf numFmtId="49" fontId="2" fillId="2" borderId="3" xfId="0" applyNumberFormat="1" applyFont="1" applyFill="1" applyBorder="1" applyAlignment="1" applyProtection="1">
      <alignment horizontal="center" vertical="center" wrapText="1" shrinkToFit="1"/>
      <protection hidden="1"/>
    </xf>
    <xf numFmtId="164" fontId="2" fillId="2" borderId="3" xfId="0" applyNumberFormat="1" applyFont="1" applyFill="1" applyBorder="1" applyAlignment="1" applyProtection="1">
      <alignment horizontal="center" vertical="center" wrapText="1" shrinkToFit="1"/>
      <protection hidden="1"/>
    </xf>
    <xf numFmtId="164" fontId="2" fillId="3" borderId="3" xfId="0" applyNumberFormat="1" applyFont="1" applyFill="1" applyBorder="1" applyAlignment="1" applyProtection="1">
      <alignment horizontal="center" vertical="center" wrapText="1" shrinkToFit="1"/>
      <protection hidden="1"/>
    </xf>
    <xf numFmtId="164" fontId="2" fillId="4" borderId="3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4" fontId="2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2" borderId="7" xfId="0" applyFill="1" applyBorder="1" applyAlignment="1">
      <alignment horizontal="left" indent="1"/>
    </xf>
    <xf numFmtId="0" fontId="0" fillId="2" borderId="8" xfId="0" applyFill="1" applyBorder="1" applyAlignment="1">
      <alignment horizontal="left" indent="1"/>
    </xf>
    <xf numFmtId="164" fontId="0" fillId="2" borderId="8" xfId="0" applyNumberFormat="1" applyFill="1" applyBorder="1"/>
    <xf numFmtId="164" fontId="0" fillId="5" borderId="8" xfId="0" applyNumberFormat="1" applyFill="1" applyBorder="1"/>
    <xf numFmtId="164" fontId="0" fillId="4" borderId="9" xfId="0" applyNumberFormat="1" applyFill="1" applyBorder="1"/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164" fontId="0" fillId="2" borderId="11" xfId="0" applyNumberFormat="1" applyFill="1" applyBorder="1"/>
    <xf numFmtId="164" fontId="0" fillId="5" borderId="12" xfId="0" applyNumberFormat="1" applyFill="1" applyBorder="1"/>
    <xf numFmtId="164" fontId="0" fillId="4" borderId="13" xfId="0" applyNumberFormat="1" applyFill="1" applyBorder="1"/>
    <xf numFmtId="0" fontId="0" fillId="2" borderId="14" xfId="0" applyFill="1" applyBorder="1" applyAlignment="1">
      <alignment horizontal="left" indent="1"/>
    </xf>
    <xf numFmtId="0" fontId="0" fillId="2" borderId="15" xfId="0" applyFill="1" applyBorder="1" applyAlignment="1">
      <alignment horizontal="left" indent="1"/>
    </xf>
    <xf numFmtId="4" fontId="0" fillId="0" borderId="15" xfId="0" applyNumberFormat="1" applyBorder="1"/>
    <xf numFmtId="164" fontId="0" fillId="5" borderId="15" xfId="0" applyNumberFormat="1" applyFill="1" applyBorder="1"/>
    <xf numFmtId="164" fontId="0" fillId="4" borderId="16" xfId="0" applyNumberFormat="1" applyFill="1" applyBorder="1"/>
    <xf numFmtId="0" fontId="0" fillId="2" borderId="17" xfId="0" applyFill="1" applyBorder="1" applyAlignment="1">
      <alignment horizontal="left" indent="1"/>
    </xf>
    <xf numFmtId="0" fontId="0" fillId="2" borderId="18" xfId="0" applyFill="1" applyBorder="1" applyAlignment="1">
      <alignment horizontal="left" indent="1"/>
    </xf>
    <xf numFmtId="164" fontId="0" fillId="2" borderId="18" xfId="0" applyNumberFormat="1" applyFill="1" applyBorder="1"/>
    <xf numFmtId="164" fontId="0" fillId="5" borderId="18" xfId="0" applyNumberFormat="1" applyFill="1" applyBorder="1"/>
    <xf numFmtId="164" fontId="0" fillId="4" borderId="19" xfId="0" applyNumberFormat="1" applyFill="1" applyBorder="1"/>
    <xf numFmtId="164" fontId="0" fillId="5" borderId="11" xfId="0" applyNumberFormat="1" applyFill="1" applyBorder="1"/>
    <xf numFmtId="164" fontId="0" fillId="4" borderId="4" xfId="0" applyNumberFormat="1" applyFill="1" applyBorder="1"/>
    <xf numFmtId="0" fontId="0" fillId="2" borderId="20" xfId="0" applyFill="1" applyBorder="1" applyAlignment="1">
      <alignment horizontal="left" indent="1"/>
    </xf>
    <xf numFmtId="0" fontId="0" fillId="2" borderId="12" xfId="0" applyFill="1" applyBorder="1" applyAlignment="1">
      <alignment horizontal="left" indent="1"/>
    </xf>
    <xf numFmtId="164" fontId="0" fillId="2" borderId="12" xfId="0" applyNumberFormat="1" applyFill="1" applyBorder="1"/>
    <xf numFmtId="0" fontId="0" fillId="2" borderId="5" xfId="0" applyFill="1" applyBorder="1" applyAlignment="1">
      <alignment horizontal="left" indent="1"/>
    </xf>
    <xf numFmtId="164" fontId="0" fillId="2" borderId="15" xfId="0" applyNumberFormat="1" applyFill="1" applyBorder="1"/>
    <xf numFmtId="0" fontId="0" fillId="2" borderId="21" xfId="0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22" xfId="0" applyFill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164" fontId="4" fillId="0" borderId="24" xfId="0" applyNumberFormat="1" applyFont="1" applyBorder="1"/>
    <xf numFmtId="0" fontId="0" fillId="0" borderId="0" xfId="0" applyAlignment="1">
      <alignment horizontal="left" indent="1"/>
    </xf>
    <xf numFmtId="164" fontId="4" fillId="0" borderId="25" xfId="0" applyNumberFormat="1" applyFont="1" applyBorder="1"/>
    <xf numFmtId="165" fontId="2" fillId="0" borderId="1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6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2" xfId="0" applyNumberFormat="1" applyFont="1" applyBorder="1" applyAlignment="1" applyProtection="1">
      <alignment horizontal="center" vertical="center" wrapText="1" shrinkToFit="1"/>
      <protection hidden="1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C37" sqref="C36:C37"/>
    </sheetView>
  </sheetViews>
  <sheetFormatPr defaultRowHeight="14.4" x14ac:dyDescent="0.3"/>
  <cols>
    <col min="1" max="1" width="40" bestFit="1" customWidth="1"/>
    <col min="2" max="2" width="52.109375" hidden="1" customWidth="1"/>
    <col min="3" max="3" width="13.21875" style="1" bestFit="1" customWidth="1"/>
    <col min="4" max="5" width="10.44140625" style="1" bestFit="1" customWidth="1"/>
  </cols>
  <sheetData>
    <row r="1" spans="1:5" ht="15" thickBot="1" x14ac:dyDescent="0.35">
      <c r="A1" s="43" t="s">
        <v>0</v>
      </c>
      <c r="B1" s="44"/>
      <c r="C1" s="44"/>
      <c r="D1" s="44"/>
      <c r="E1" s="45"/>
    </row>
    <row r="2" spans="1:5" ht="15" thickBot="1" x14ac:dyDescent="0.35">
      <c r="A2" s="2" t="s">
        <v>1</v>
      </c>
      <c r="B2" s="2" t="s">
        <v>1</v>
      </c>
      <c r="C2" s="3" t="s">
        <v>10</v>
      </c>
      <c r="D2" s="4" t="s">
        <v>2</v>
      </c>
      <c r="E2" s="5" t="s">
        <v>3</v>
      </c>
    </row>
    <row r="3" spans="1:5" ht="15" thickBot="1" x14ac:dyDescent="0.35">
      <c r="A3" s="6"/>
      <c r="B3" s="6"/>
      <c r="C3" s="7"/>
      <c r="D3" s="7"/>
      <c r="E3" s="7"/>
    </row>
    <row r="4" spans="1:5" x14ac:dyDescent="0.3">
      <c r="A4" s="8" t="s">
        <v>11</v>
      </c>
      <c r="B4" s="9" t="s">
        <v>12</v>
      </c>
      <c r="C4" s="10">
        <f>35219.11+2885.46+1692.65</f>
        <v>39797.22</v>
      </c>
      <c r="D4" s="11">
        <f>C4*0.5</f>
        <v>19898.61</v>
      </c>
      <c r="E4" s="12">
        <f>C4-D4</f>
        <v>19898.61</v>
      </c>
    </row>
    <row r="5" spans="1:5" x14ac:dyDescent="0.3">
      <c r="A5" s="13" t="s">
        <v>4</v>
      </c>
      <c r="B5" s="14" t="s">
        <v>13</v>
      </c>
      <c r="C5" s="15">
        <f>12267.31+1015.6+592.4</f>
        <v>13875.31</v>
      </c>
      <c r="D5" s="16">
        <v>6937.65</v>
      </c>
      <c r="E5" s="17">
        <f t="shared" ref="E5:E29" si="0">C5-D5</f>
        <v>6937.66</v>
      </c>
    </row>
    <row r="6" spans="1:5" x14ac:dyDescent="0.3">
      <c r="A6" s="18" t="s">
        <v>6</v>
      </c>
      <c r="B6" s="19" t="s">
        <v>14</v>
      </c>
      <c r="C6" s="20">
        <v>552.34</v>
      </c>
      <c r="D6" s="21">
        <f t="shared" ref="D6:D29" si="1">C6*0.5</f>
        <v>276.17</v>
      </c>
      <c r="E6" s="22">
        <f t="shared" si="0"/>
        <v>276.17</v>
      </c>
    </row>
    <row r="7" spans="1:5" x14ac:dyDescent="0.3">
      <c r="A7" s="23" t="s">
        <v>15</v>
      </c>
      <c r="B7" s="24" t="s">
        <v>16</v>
      </c>
      <c r="C7" s="25"/>
      <c r="D7" s="26">
        <f t="shared" si="1"/>
        <v>0</v>
      </c>
      <c r="E7" s="27">
        <f t="shared" si="0"/>
        <v>0</v>
      </c>
    </row>
    <row r="8" spans="1:5" x14ac:dyDescent="0.3">
      <c r="A8" s="13" t="s">
        <v>17</v>
      </c>
      <c r="B8" s="14" t="s">
        <v>18</v>
      </c>
      <c r="C8" s="15"/>
      <c r="D8" s="28">
        <f t="shared" si="1"/>
        <v>0</v>
      </c>
      <c r="E8" s="29">
        <f t="shared" si="0"/>
        <v>0</v>
      </c>
    </row>
    <row r="9" spans="1:5" x14ac:dyDescent="0.3">
      <c r="A9" s="13" t="s">
        <v>19</v>
      </c>
      <c r="B9" s="14" t="s">
        <v>20</v>
      </c>
      <c r="C9" s="15"/>
      <c r="D9" s="28">
        <f t="shared" si="1"/>
        <v>0</v>
      </c>
      <c r="E9" s="29">
        <f t="shared" si="0"/>
        <v>0</v>
      </c>
    </row>
    <row r="10" spans="1:5" x14ac:dyDescent="0.3">
      <c r="A10" s="13" t="s">
        <v>21</v>
      </c>
      <c r="B10" s="14" t="s">
        <v>22</v>
      </c>
      <c r="C10" s="15">
        <v>580.20000000000005</v>
      </c>
      <c r="D10" s="28">
        <f t="shared" si="1"/>
        <v>290.10000000000002</v>
      </c>
      <c r="E10" s="29">
        <f t="shared" si="0"/>
        <v>290.10000000000002</v>
      </c>
    </row>
    <row r="11" spans="1:5" x14ac:dyDescent="0.3">
      <c r="A11" s="30" t="s">
        <v>23</v>
      </c>
      <c r="B11" s="31" t="s">
        <v>24</v>
      </c>
      <c r="C11" s="32">
        <v>79.099999999999994</v>
      </c>
      <c r="D11" s="16">
        <v>34.369999999999997</v>
      </c>
      <c r="E11" s="17">
        <f t="shared" si="0"/>
        <v>44.73</v>
      </c>
    </row>
    <row r="12" spans="1:5" x14ac:dyDescent="0.3">
      <c r="A12" s="23" t="s">
        <v>25</v>
      </c>
      <c r="B12" s="36" t="s">
        <v>26</v>
      </c>
      <c r="C12" s="25"/>
      <c r="D12" s="26">
        <f t="shared" si="1"/>
        <v>0</v>
      </c>
      <c r="E12" s="27">
        <f t="shared" si="0"/>
        <v>0</v>
      </c>
    </row>
    <row r="13" spans="1:5" x14ac:dyDescent="0.3">
      <c r="A13" s="33" t="s">
        <v>27</v>
      </c>
      <c r="B13" s="14" t="s">
        <v>28</v>
      </c>
      <c r="C13" s="15">
        <v>44.59</v>
      </c>
      <c r="D13" s="28">
        <v>22.29</v>
      </c>
      <c r="E13" s="29">
        <f t="shared" si="0"/>
        <v>22.300000000000004</v>
      </c>
    </row>
    <row r="14" spans="1:5" x14ac:dyDescent="0.3">
      <c r="A14" s="13" t="s">
        <v>29</v>
      </c>
      <c r="B14" s="14" t="s">
        <v>30</v>
      </c>
      <c r="C14" s="15">
        <v>1184.83</v>
      </c>
      <c r="D14" s="28">
        <v>587.92999999999995</v>
      </c>
      <c r="E14" s="29">
        <f t="shared" si="0"/>
        <v>596.9</v>
      </c>
    </row>
    <row r="15" spans="1:5" x14ac:dyDescent="0.3">
      <c r="A15" s="30" t="s">
        <v>54</v>
      </c>
      <c r="B15" s="31" t="s">
        <v>55</v>
      </c>
      <c r="C15" s="32">
        <f>274.43+576.7</f>
        <v>851.13000000000011</v>
      </c>
      <c r="D15" s="16">
        <v>425.57</v>
      </c>
      <c r="E15" s="17">
        <f t="shared" si="0"/>
        <v>425.56000000000012</v>
      </c>
    </row>
    <row r="16" spans="1:5" x14ac:dyDescent="0.3">
      <c r="A16" s="23" t="s">
        <v>56</v>
      </c>
      <c r="B16" s="31" t="s">
        <v>57</v>
      </c>
      <c r="C16" s="32">
        <f>555.13+337.91</f>
        <v>893.04</v>
      </c>
      <c r="D16" s="16">
        <f t="shared" si="1"/>
        <v>446.52</v>
      </c>
      <c r="E16" s="17">
        <f t="shared" si="0"/>
        <v>446.52</v>
      </c>
    </row>
    <row r="17" spans="1:7" x14ac:dyDescent="0.3">
      <c r="A17" s="18" t="s">
        <v>52</v>
      </c>
      <c r="B17" s="31" t="s">
        <v>53</v>
      </c>
      <c r="C17" s="32">
        <v>72</v>
      </c>
      <c r="D17" s="16">
        <f t="shared" si="1"/>
        <v>36</v>
      </c>
      <c r="E17" s="17">
        <f t="shared" si="0"/>
        <v>36</v>
      </c>
    </row>
    <row r="18" spans="1:7" x14ac:dyDescent="0.3">
      <c r="A18" s="18" t="s">
        <v>7</v>
      </c>
      <c r="B18" s="19" t="s">
        <v>31</v>
      </c>
      <c r="C18" s="34">
        <v>1</v>
      </c>
      <c r="D18" s="21">
        <f t="shared" si="1"/>
        <v>0.5</v>
      </c>
      <c r="E18" s="22">
        <f t="shared" si="0"/>
        <v>0.5</v>
      </c>
    </row>
    <row r="19" spans="1:7" x14ac:dyDescent="0.3">
      <c r="A19" s="23" t="s">
        <v>32</v>
      </c>
      <c r="B19" s="35" t="s">
        <v>33</v>
      </c>
      <c r="C19" s="25">
        <v>10</v>
      </c>
      <c r="D19" s="26">
        <f t="shared" si="1"/>
        <v>5</v>
      </c>
      <c r="E19" s="27">
        <f t="shared" si="0"/>
        <v>5</v>
      </c>
    </row>
    <row r="20" spans="1:7" x14ac:dyDescent="0.3">
      <c r="A20" s="13" t="s">
        <v>34</v>
      </c>
      <c r="B20" s="36" t="s">
        <v>35</v>
      </c>
      <c r="C20" s="15">
        <v>354.24</v>
      </c>
      <c r="D20" s="28">
        <f t="shared" si="1"/>
        <v>177.12</v>
      </c>
      <c r="E20" s="29">
        <f t="shared" si="0"/>
        <v>177.12</v>
      </c>
    </row>
    <row r="21" spans="1:7" x14ac:dyDescent="0.3">
      <c r="A21" s="13" t="s">
        <v>36</v>
      </c>
      <c r="B21" s="36" t="s">
        <v>37</v>
      </c>
      <c r="C21" s="15">
        <v>2672.2</v>
      </c>
      <c r="D21" s="28">
        <f t="shared" si="1"/>
        <v>1336.1</v>
      </c>
      <c r="E21" s="29">
        <f t="shared" si="0"/>
        <v>1336.1</v>
      </c>
    </row>
    <row r="22" spans="1:7" x14ac:dyDescent="0.3">
      <c r="A22" s="13" t="s">
        <v>38</v>
      </c>
      <c r="B22" s="36" t="s">
        <v>39</v>
      </c>
      <c r="C22" s="15">
        <v>400</v>
      </c>
      <c r="D22" s="28">
        <f t="shared" si="1"/>
        <v>200</v>
      </c>
      <c r="E22" s="29">
        <f t="shared" si="0"/>
        <v>200</v>
      </c>
    </row>
    <row r="23" spans="1:7" x14ac:dyDescent="0.3">
      <c r="A23" s="13" t="s">
        <v>8</v>
      </c>
      <c r="B23" s="36" t="s">
        <v>40</v>
      </c>
      <c r="C23" s="15">
        <v>1596</v>
      </c>
      <c r="D23" s="28">
        <f t="shared" si="1"/>
        <v>798</v>
      </c>
      <c r="E23" s="29">
        <f t="shared" si="0"/>
        <v>798</v>
      </c>
    </row>
    <row r="24" spans="1:7" x14ac:dyDescent="0.3">
      <c r="A24" s="13" t="s">
        <v>5</v>
      </c>
      <c r="B24" s="36" t="s">
        <v>41</v>
      </c>
      <c r="C24" s="15">
        <v>1057.44</v>
      </c>
      <c r="D24" s="28">
        <f t="shared" si="1"/>
        <v>528.72</v>
      </c>
      <c r="E24" s="29">
        <f t="shared" si="0"/>
        <v>528.72</v>
      </c>
    </row>
    <row r="25" spans="1:7" x14ac:dyDescent="0.3">
      <c r="A25" s="13" t="s">
        <v>42</v>
      </c>
      <c r="B25" s="36" t="s">
        <v>43</v>
      </c>
      <c r="C25" s="15">
        <f>3096.8+88.98</f>
        <v>3185.78</v>
      </c>
      <c r="D25" s="28">
        <f t="shared" si="1"/>
        <v>1592.89</v>
      </c>
      <c r="E25" s="29">
        <f t="shared" si="0"/>
        <v>1592.89</v>
      </c>
    </row>
    <row r="26" spans="1:7" x14ac:dyDescent="0.3">
      <c r="A26" s="13" t="s">
        <v>44</v>
      </c>
      <c r="B26" s="36" t="s">
        <v>45</v>
      </c>
      <c r="C26" s="15">
        <v>65.02</v>
      </c>
      <c r="D26" s="28">
        <f t="shared" si="1"/>
        <v>32.51</v>
      </c>
      <c r="E26" s="29">
        <f t="shared" si="0"/>
        <v>32.51</v>
      </c>
    </row>
    <row r="27" spans="1:7" x14ac:dyDescent="0.3">
      <c r="A27" s="13" t="s">
        <v>46</v>
      </c>
      <c r="B27" s="36" t="s">
        <v>47</v>
      </c>
      <c r="C27" s="15">
        <v>95.6</v>
      </c>
      <c r="D27" s="28">
        <f t="shared" si="1"/>
        <v>47.8</v>
      </c>
      <c r="E27" s="29">
        <f t="shared" si="0"/>
        <v>47.8</v>
      </c>
    </row>
    <row r="28" spans="1:7" x14ac:dyDescent="0.3">
      <c r="A28" s="30" t="s">
        <v>9</v>
      </c>
      <c r="B28" s="37" t="s">
        <v>48</v>
      </c>
      <c r="C28" s="32">
        <v>115.02</v>
      </c>
      <c r="D28" s="16">
        <f t="shared" si="1"/>
        <v>57.51</v>
      </c>
      <c r="E28" s="17">
        <f t="shared" si="0"/>
        <v>57.51</v>
      </c>
    </row>
    <row r="29" spans="1:7" x14ac:dyDescent="0.3">
      <c r="A29" s="18" t="s">
        <v>49</v>
      </c>
      <c r="B29" s="19" t="s">
        <v>50</v>
      </c>
      <c r="C29" s="34">
        <v>0</v>
      </c>
      <c r="D29" s="21">
        <f t="shared" si="1"/>
        <v>0</v>
      </c>
      <c r="E29" s="22">
        <f t="shared" si="0"/>
        <v>0</v>
      </c>
    </row>
    <row r="30" spans="1:7" ht="15" thickBot="1" x14ac:dyDescent="0.35">
      <c r="A30" s="38" t="s">
        <v>51</v>
      </c>
      <c r="B30" s="39"/>
      <c r="C30" s="40">
        <f>SUM(C4:C29)</f>
        <v>67482.06</v>
      </c>
      <c r="D30" s="40">
        <f t="shared" ref="D30:E30" si="2">SUM(D4:D29)</f>
        <v>33731.360000000008</v>
      </c>
      <c r="E30" s="42">
        <f t="shared" si="2"/>
        <v>33750.700000000004</v>
      </c>
      <c r="G30" s="1"/>
    </row>
    <row r="31" spans="1:7" x14ac:dyDescent="0.3">
      <c r="A31" s="41"/>
      <c r="B31" s="41"/>
    </row>
    <row r="32" spans="1:7" x14ac:dyDescent="0.3">
      <c r="A32" s="41"/>
      <c r="B32" s="41"/>
    </row>
    <row r="33" spans="1:2" x14ac:dyDescent="0.3">
      <c r="A33" s="41"/>
      <c r="B33" s="41"/>
    </row>
    <row r="34" spans="1:2" x14ac:dyDescent="0.3">
      <c r="A34" s="41"/>
      <c r="B34" s="41"/>
    </row>
    <row r="37" spans="1:2" x14ac:dyDescent="0.3">
      <c r="A37" s="41"/>
      <c r="B37" s="41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EON_NR_2020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winterova</cp:lastModifiedBy>
  <cp:lastPrinted>2019-01-18T10:20:35Z</cp:lastPrinted>
  <dcterms:created xsi:type="dcterms:W3CDTF">2015-07-03T08:32:14Z</dcterms:created>
  <dcterms:modified xsi:type="dcterms:W3CDTF">2021-02-15T14:06:47Z</dcterms:modified>
</cp:coreProperties>
</file>